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50" windowWidth="19095" windowHeight="8415" activeTab="1"/>
  </bookViews>
  <sheets>
    <sheet name="Data" sheetId="1" r:id="rId1"/>
    <sheet name="Documentation" sheetId="2" r:id="rId2"/>
    <sheet name="Charts" sheetId="3" r:id="rId3"/>
    <sheet name="Statistics" sheetId="8" r:id="rId4"/>
    <sheet name="Input_Data" sheetId="9" r:id="rId5"/>
    <sheet name="Periodograms" sheetId="10" r:id="rId6"/>
  </sheets>
  <definedNames>
    <definedName name="Cell_13">Data!#REF!</definedName>
    <definedName name="Cell_4636">Data!#REF!</definedName>
    <definedName name="Dust_Flux">#REF!</definedName>
    <definedName name="DustConcentration">#REF!</definedName>
    <definedName name="DustFlux">#REF!</definedName>
    <definedName name="KyrBP">Data!$B$2:$B$1048576</definedName>
    <definedName name="KyrBP2">#REF!</definedName>
    <definedName name="KyrBP3">#REF!</definedName>
    <definedName name="Peak_13">Data!#REF!</definedName>
    <definedName name="Peak_4636">Data!#REF!</definedName>
    <definedName name="Total_Sulfate">#REF!</definedName>
    <definedName name="Volcanic_Sulfate">#REF!</definedName>
    <definedName name="VolcanicAerosol">Data!$C$2:$C$1048576</definedName>
  </definedNames>
  <calcPr calcId="125725"/>
</workbook>
</file>

<file path=xl/calcChain.xml><?xml version="1.0" encoding="utf-8"?>
<calcChain xmlns="http://schemas.openxmlformats.org/spreadsheetml/2006/main">
  <c r="AL2" i="3"/>
  <c r="AR2"/>
  <c r="BD19"/>
  <c r="BD20" s="1"/>
  <c r="BD21" s="1"/>
  <c r="BD22" s="1"/>
  <c r="BD23" s="1"/>
  <c r="BD24" s="1"/>
  <c r="BD25" s="1"/>
  <c r="BD26" s="1"/>
  <c r="BD27" s="1"/>
  <c r="BD28" s="1"/>
  <c r="BD29" s="1"/>
  <c r="BD30" s="1"/>
  <c r="BD31" s="1"/>
  <c r="BD32" s="1"/>
  <c r="BD33" s="1"/>
  <c r="BD34" s="1"/>
  <c r="BD35" s="1"/>
  <c r="BD36" s="1"/>
  <c r="BD37" s="1"/>
  <c r="BD38" s="1"/>
  <c r="BD39" s="1"/>
  <c r="BD40" s="1"/>
  <c r="BD41" s="1"/>
  <c r="BD42" s="1"/>
  <c r="BD43" s="1"/>
  <c r="BD44" s="1"/>
  <c r="BD45" s="1"/>
  <c r="BD46" s="1"/>
  <c r="BD47" s="1"/>
  <c r="BD48" s="1"/>
  <c r="BD49" s="1"/>
  <c r="BD50" s="1"/>
  <c r="BD51" s="1"/>
  <c r="BD52" s="1"/>
  <c r="BD53" s="1"/>
  <c r="BD54" s="1"/>
  <c r="BD55" s="1"/>
  <c r="BD56" s="1"/>
  <c r="BD57" s="1"/>
  <c r="BD58" s="1"/>
  <c r="BD59" s="1"/>
  <c r="BD60" s="1"/>
  <c r="BD61" s="1"/>
  <c r="BD62" s="1"/>
  <c r="BD63" s="1"/>
  <c r="BD64" s="1"/>
  <c r="BD65" s="1"/>
  <c r="BD66" s="1"/>
  <c r="BD67" s="1"/>
  <c r="BD68" s="1"/>
  <c r="BD69" s="1"/>
  <c r="BD70" s="1"/>
  <c r="BD71" s="1"/>
  <c r="BD72" s="1"/>
  <c r="BD73" s="1"/>
  <c r="BD74" s="1"/>
  <c r="BD75" s="1"/>
  <c r="BD76" s="1"/>
  <c r="BD77" s="1"/>
  <c r="BD78" s="1"/>
  <c r="BD79" s="1"/>
  <c r="BD80" s="1"/>
  <c r="BD81" s="1"/>
  <c r="BD82" s="1"/>
  <c r="BD83" s="1"/>
  <c r="BD84" s="1"/>
  <c r="BD85" s="1"/>
  <c r="BD86" s="1"/>
  <c r="BD87" s="1"/>
  <c r="BD88" s="1"/>
  <c r="BD89" s="1"/>
  <c r="BD90" s="1"/>
  <c r="BD91" s="1"/>
  <c r="BD92" s="1"/>
  <c r="BD93" s="1"/>
  <c r="BD94" s="1"/>
  <c r="BD95" s="1"/>
  <c r="BD96" s="1"/>
  <c r="BD97" s="1"/>
  <c r="BD98" s="1"/>
  <c r="BD99" s="1"/>
  <c r="BD100" s="1"/>
  <c r="BD101" s="1"/>
  <c r="BD102" s="1"/>
  <c r="BD103" s="1"/>
  <c r="BD104" s="1"/>
  <c r="BD105" s="1"/>
  <c r="BD106" s="1"/>
  <c r="BD107" s="1"/>
  <c r="BD108" s="1"/>
  <c r="BD109" s="1"/>
  <c r="BD110" s="1"/>
  <c r="BD111" s="1"/>
  <c r="BD112" s="1"/>
  <c r="BD113" s="1"/>
  <c r="BD114" s="1"/>
  <c r="BD115" s="1"/>
  <c r="BD116" s="1"/>
  <c r="BD117" s="1"/>
  <c r="BD118" s="1"/>
  <c r="BD119" s="1"/>
  <c r="BD120" s="1"/>
  <c r="BD121" s="1"/>
  <c r="BD122" s="1"/>
  <c r="BD123" s="1"/>
  <c r="BD124" s="1"/>
  <c r="BD125" s="1"/>
  <c r="BD126" s="1"/>
  <c r="BD127" s="1"/>
  <c r="BD128" s="1"/>
  <c r="BD129" s="1"/>
  <c r="BD130" s="1"/>
  <c r="BD131" s="1"/>
  <c r="BD132" s="1"/>
  <c r="BD133" s="1"/>
  <c r="BD134" s="1"/>
  <c r="BD135" s="1"/>
  <c r="BD136" s="1"/>
  <c r="BD137" s="1"/>
  <c r="BD138" s="1"/>
  <c r="BD139" s="1"/>
  <c r="BD140" s="1"/>
  <c r="BD141" s="1"/>
  <c r="BD142" s="1"/>
  <c r="BD143" s="1"/>
  <c r="BD144" s="1"/>
  <c r="BD145" s="1"/>
  <c r="BD146" s="1"/>
  <c r="BD147" s="1"/>
  <c r="BD148" s="1"/>
  <c r="BD149" s="1"/>
  <c r="BD150" s="1"/>
  <c r="BD151" s="1"/>
  <c r="BD152" s="1"/>
  <c r="BD153" s="1"/>
  <c r="BD154" s="1"/>
  <c r="BD155" s="1"/>
  <c r="BD156" s="1"/>
  <c r="BD157" s="1"/>
  <c r="BD158" s="1"/>
  <c r="BD159" s="1"/>
  <c r="BD160" s="1"/>
  <c r="BD161" s="1"/>
  <c r="BD162" s="1"/>
  <c r="BD163" s="1"/>
  <c r="BD164" s="1"/>
  <c r="BD165" s="1"/>
  <c r="BD166" s="1"/>
  <c r="BD167" s="1"/>
  <c r="BD168" s="1"/>
  <c r="BD169" s="1"/>
  <c r="BD170" s="1"/>
  <c r="BD171" s="1"/>
  <c r="BD172" s="1"/>
  <c r="BD173" s="1"/>
  <c r="BD174" s="1"/>
  <c r="BD175" s="1"/>
  <c r="BD176" s="1"/>
  <c r="BD177" s="1"/>
  <c r="BD178" s="1"/>
  <c r="BD179" s="1"/>
  <c r="BD180" s="1"/>
  <c r="BD181" s="1"/>
  <c r="BD182" s="1"/>
  <c r="BD183" s="1"/>
  <c r="BD184" s="1"/>
  <c r="BD185" s="1"/>
  <c r="BD186" s="1"/>
  <c r="BD187" s="1"/>
  <c r="BD188" s="1"/>
  <c r="BD189" s="1"/>
  <c r="BD190" s="1"/>
  <c r="BD191" s="1"/>
  <c r="BD192" s="1"/>
  <c r="BD193" s="1"/>
  <c r="BD194" s="1"/>
  <c r="BD195" s="1"/>
  <c r="BD196" s="1"/>
  <c r="BD197" s="1"/>
  <c r="BD198" s="1"/>
  <c r="BD199" s="1"/>
  <c r="BD200" s="1"/>
  <c r="BD201" s="1"/>
  <c r="BD202" s="1"/>
  <c r="BD203" s="1"/>
  <c r="BD204" s="1"/>
  <c r="BD205" s="1"/>
  <c r="BD206" s="1"/>
  <c r="BD207" s="1"/>
  <c r="BD208" s="1"/>
  <c r="BD209" s="1"/>
  <c r="BD210" s="1"/>
  <c r="BD211" s="1"/>
  <c r="BD212" s="1"/>
  <c r="BD213" s="1"/>
  <c r="BD214" s="1"/>
  <c r="BD215" s="1"/>
  <c r="BD216" s="1"/>
  <c r="BD217" s="1"/>
  <c r="BD218" s="1"/>
  <c r="BD219" s="1"/>
  <c r="BD220" s="1"/>
  <c r="BD221" s="1"/>
  <c r="BD222" s="1"/>
  <c r="BD223" s="1"/>
  <c r="BD224" s="1"/>
  <c r="BD225" s="1"/>
  <c r="BD226" s="1"/>
  <c r="BD227" s="1"/>
  <c r="BD228" s="1"/>
  <c r="BD229" s="1"/>
  <c r="BD230" s="1"/>
  <c r="BD231" s="1"/>
  <c r="BD232" s="1"/>
  <c r="BD233" s="1"/>
  <c r="BD234" s="1"/>
  <c r="BD235" s="1"/>
  <c r="BD236" s="1"/>
  <c r="BD237" s="1"/>
  <c r="BD238" s="1"/>
  <c r="BD239" s="1"/>
  <c r="BD240" s="1"/>
  <c r="BD241" s="1"/>
  <c r="BD242" s="1"/>
  <c r="BD243" s="1"/>
  <c r="BD244" s="1"/>
  <c r="BD245" s="1"/>
  <c r="BD246" s="1"/>
  <c r="BD247" s="1"/>
  <c r="BD248" s="1"/>
  <c r="BD249" s="1"/>
  <c r="BD250" s="1"/>
  <c r="BD251" s="1"/>
  <c r="BD252" s="1"/>
  <c r="BD253" s="1"/>
  <c r="BD254" s="1"/>
  <c r="BD255" s="1"/>
  <c r="BD256" s="1"/>
  <c r="BD257" s="1"/>
  <c r="BD258" s="1"/>
  <c r="BD259" s="1"/>
  <c r="BD260" s="1"/>
  <c r="BD261" s="1"/>
  <c r="BD262" s="1"/>
  <c r="BD263" s="1"/>
  <c r="BD264" s="1"/>
  <c r="BD265" s="1"/>
  <c r="BD266" s="1"/>
  <c r="BD267" s="1"/>
  <c r="BD268" s="1"/>
  <c r="BD269" s="1"/>
  <c r="BD270" s="1"/>
  <c r="BD271" s="1"/>
  <c r="BD272" s="1"/>
  <c r="BD273" s="1"/>
  <c r="BD274" s="1"/>
  <c r="BD275" s="1"/>
  <c r="BD276" s="1"/>
  <c r="BD277" s="1"/>
  <c r="BD278" s="1"/>
  <c r="BD279" s="1"/>
  <c r="BD280" s="1"/>
  <c r="BD281" s="1"/>
  <c r="BD282" s="1"/>
  <c r="BD283" s="1"/>
  <c r="BD284" s="1"/>
  <c r="BD285" s="1"/>
  <c r="BD286" s="1"/>
  <c r="BD287" s="1"/>
  <c r="BD288" s="1"/>
  <c r="BD289" s="1"/>
  <c r="BD290" s="1"/>
  <c r="BD291" s="1"/>
  <c r="BD292" s="1"/>
  <c r="BD293" s="1"/>
  <c r="BD294" s="1"/>
  <c r="BD295" s="1"/>
  <c r="BD296" s="1"/>
  <c r="BD297" s="1"/>
  <c r="BD298" s="1"/>
  <c r="BD299" s="1"/>
  <c r="BD300" s="1"/>
  <c r="BD301" s="1"/>
  <c r="BD302" s="1"/>
  <c r="BD303" s="1"/>
  <c r="BD304" s="1"/>
  <c r="BD305" s="1"/>
  <c r="BD306" s="1"/>
  <c r="BD307" s="1"/>
  <c r="BD308" s="1"/>
  <c r="BD309" s="1"/>
  <c r="BD310" s="1"/>
  <c r="BD311" s="1"/>
  <c r="BD312" s="1"/>
  <c r="BD313" s="1"/>
  <c r="BD314" s="1"/>
  <c r="BD315" s="1"/>
  <c r="BD316" s="1"/>
  <c r="BD317" s="1"/>
  <c r="BD318" s="1"/>
  <c r="BD319" s="1"/>
  <c r="BD2"/>
  <c r="BD3" s="1"/>
  <c r="BD4" s="1"/>
  <c r="BD5" s="1"/>
  <c r="BD6" s="1"/>
  <c r="BD7" s="1"/>
  <c r="BD8" s="1"/>
  <c r="BD9" s="1"/>
  <c r="BD10" s="1"/>
  <c r="BD11" s="1"/>
  <c r="BD12" s="1"/>
  <c r="BD13" s="1"/>
  <c r="BD14" s="1"/>
  <c r="BD15" s="1"/>
  <c r="BD16" s="1"/>
  <c r="BD17" s="1"/>
  <c r="BD18" s="1"/>
  <c r="AX20"/>
  <c r="AX21"/>
  <c r="AX22" s="1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X175" s="1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08" s="1"/>
  <c r="AX209" s="1"/>
  <c r="AX210" s="1"/>
  <c r="AX211" s="1"/>
  <c r="AX212" s="1"/>
  <c r="AX213" s="1"/>
  <c r="AX214" s="1"/>
  <c r="AX215" s="1"/>
  <c r="AX216" s="1"/>
  <c r="AX217" s="1"/>
  <c r="AX218" s="1"/>
  <c r="AX219" s="1"/>
  <c r="AX220" s="1"/>
  <c r="AX221" s="1"/>
  <c r="AX222" s="1"/>
  <c r="AX223" s="1"/>
  <c r="AX224" s="1"/>
  <c r="AX225" s="1"/>
  <c r="AX226" s="1"/>
  <c r="AX227" s="1"/>
  <c r="AX228" s="1"/>
  <c r="AX229" s="1"/>
  <c r="AX230" s="1"/>
  <c r="AX231" s="1"/>
  <c r="AX232" s="1"/>
  <c r="AX233" s="1"/>
  <c r="AX234" s="1"/>
  <c r="AX235" s="1"/>
  <c r="AX236" s="1"/>
  <c r="AX237" s="1"/>
  <c r="AX238" s="1"/>
  <c r="AX239" s="1"/>
  <c r="AX240" s="1"/>
  <c r="AX241" s="1"/>
  <c r="AX242" s="1"/>
  <c r="AX243" s="1"/>
  <c r="AX244" s="1"/>
  <c r="AX245" s="1"/>
  <c r="AX246" s="1"/>
  <c r="AX247" s="1"/>
  <c r="AX248" s="1"/>
  <c r="AX249" s="1"/>
  <c r="AX250" s="1"/>
  <c r="AX251" s="1"/>
  <c r="AX252" s="1"/>
  <c r="AX253" s="1"/>
  <c r="AX254" s="1"/>
  <c r="AX255" s="1"/>
  <c r="AX256" s="1"/>
  <c r="AX257" s="1"/>
  <c r="AX258" s="1"/>
  <c r="AX259" s="1"/>
  <c r="AX260" s="1"/>
  <c r="AX261" s="1"/>
  <c r="AX262" s="1"/>
  <c r="AX263" s="1"/>
  <c r="AX264" s="1"/>
  <c r="AX265" s="1"/>
  <c r="AX266" s="1"/>
  <c r="AX267" s="1"/>
  <c r="AX268" s="1"/>
  <c r="AX269" s="1"/>
  <c r="AX270" s="1"/>
  <c r="AX271" s="1"/>
  <c r="AX272" s="1"/>
  <c r="AX273" s="1"/>
  <c r="AX274" s="1"/>
  <c r="AX275" s="1"/>
  <c r="AX276" s="1"/>
  <c r="AX277" s="1"/>
  <c r="AX278" s="1"/>
  <c r="AX279" s="1"/>
  <c r="AX280" s="1"/>
  <c r="AX281" s="1"/>
  <c r="AX282" s="1"/>
  <c r="AX283" s="1"/>
  <c r="AX284" s="1"/>
  <c r="AX285" s="1"/>
  <c r="AX286" s="1"/>
  <c r="AX287" s="1"/>
  <c r="AX288" s="1"/>
  <c r="AX289" s="1"/>
  <c r="AX290" s="1"/>
  <c r="AX291" s="1"/>
  <c r="AX292" s="1"/>
  <c r="AX293" s="1"/>
  <c r="AX294" s="1"/>
  <c r="AX295" s="1"/>
  <c r="AX296" s="1"/>
  <c r="AX297" s="1"/>
  <c r="AX298" s="1"/>
  <c r="AX299" s="1"/>
  <c r="AX300" s="1"/>
  <c r="AX301" s="1"/>
  <c r="AX302" s="1"/>
  <c r="AX303" s="1"/>
  <c r="AX304" s="1"/>
  <c r="AX305" s="1"/>
  <c r="AX306" s="1"/>
  <c r="AX307" s="1"/>
  <c r="AX308" s="1"/>
  <c r="AX309" s="1"/>
  <c r="AX310" s="1"/>
  <c r="AX311" s="1"/>
  <c r="AX312" s="1"/>
  <c r="AX313" s="1"/>
  <c r="AX314" s="1"/>
  <c r="AX315" s="1"/>
  <c r="AX316" s="1"/>
  <c r="AX317" s="1"/>
  <c r="AX318" s="1"/>
  <c r="AX319" s="1"/>
  <c r="AX2"/>
  <c r="AX3" s="1"/>
  <c r="AX4" s="1"/>
  <c r="AX5" s="1"/>
  <c r="AX6" s="1"/>
  <c r="AX7" s="1"/>
  <c r="AX8" s="1"/>
  <c r="AX9" s="1"/>
  <c r="AX10" s="1"/>
  <c r="AX11" s="1"/>
  <c r="AX12" s="1"/>
  <c r="AX13" s="1"/>
  <c r="AX14" s="1"/>
  <c r="AX15" s="1"/>
  <c r="AX16" s="1"/>
  <c r="AX17" s="1"/>
  <c r="AX18" s="1"/>
  <c r="AX19" s="1"/>
  <c r="AR3"/>
  <c r="AR4" s="1"/>
  <c r="AR5" s="1"/>
  <c r="AR6" s="1"/>
  <c r="AR7" s="1"/>
  <c r="AR8" s="1"/>
  <c r="AR9" s="1"/>
  <c r="AR10" s="1"/>
  <c r="AR11" s="1"/>
  <c r="AR12" s="1"/>
  <c r="AR13" s="1"/>
  <c r="AR14" s="1"/>
  <c r="AR15" s="1"/>
  <c r="AR16" s="1"/>
  <c r="AR17" s="1"/>
  <c r="AR18" s="1"/>
  <c r="AR19" s="1"/>
  <c r="AR20" s="1"/>
  <c r="AR21" s="1"/>
  <c r="AR22" s="1"/>
  <c r="AR23" s="1"/>
  <c r="AR24" s="1"/>
  <c r="AR25" s="1"/>
  <c r="AR26" s="1"/>
  <c r="AR27" s="1"/>
  <c r="AR28" s="1"/>
  <c r="AR29" s="1"/>
  <c r="AR30" s="1"/>
  <c r="AR31" s="1"/>
  <c r="AR32" s="1"/>
  <c r="AR33" s="1"/>
  <c r="AR34" s="1"/>
  <c r="AR35" s="1"/>
  <c r="AR36" s="1"/>
  <c r="AR37" s="1"/>
  <c r="AR38" s="1"/>
  <c r="AR39" s="1"/>
  <c r="AR40" s="1"/>
  <c r="AR41" s="1"/>
  <c r="AR42" s="1"/>
  <c r="AR43" s="1"/>
  <c r="AR44" s="1"/>
  <c r="AR45" s="1"/>
  <c r="AR46" s="1"/>
  <c r="AR47" s="1"/>
  <c r="AR48" s="1"/>
  <c r="AR49" s="1"/>
  <c r="AR50" s="1"/>
  <c r="AR51" s="1"/>
  <c r="AR52" s="1"/>
  <c r="AR53" s="1"/>
  <c r="AR54" s="1"/>
  <c r="AR55" s="1"/>
  <c r="AR56" s="1"/>
  <c r="AR57" s="1"/>
  <c r="AR58" s="1"/>
  <c r="AR59" s="1"/>
  <c r="AR60" s="1"/>
  <c r="AR61" s="1"/>
  <c r="AR62" s="1"/>
  <c r="AR63" s="1"/>
  <c r="AR64" s="1"/>
  <c r="AR65" s="1"/>
  <c r="AR66" s="1"/>
  <c r="AR67" s="1"/>
  <c r="AR68" s="1"/>
  <c r="AR69" s="1"/>
  <c r="AR70" s="1"/>
  <c r="AR71" s="1"/>
  <c r="AR72" s="1"/>
  <c r="AR73" s="1"/>
  <c r="AR74" s="1"/>
  <c r="AR75" s="1"/>
  <c r="AR76" s="1"/>
  <c r="AR77" s="1"/>
  <c r="AR78" s="1"/>
  <c r="AR79" s="1"/>
  <c r="AR80" s="1"/>
  <c r="AR81" s="1"/>
  <c r="AR82" s="1"/>
  <c r="AR83" s="1"/>
  <c r="AR84" s="1"/>
  <c r="AR85" s="1"/>
  <c r="AR86" s="1"/>
  <c r="AR87" s="1"/>
  <c r="AR88" s="1"/>
  <c r="AR89" s="1"/>
  <c r="AR90" s="1"/>
  <c r="AR91" s="1"/>
  <c r="AR92" s="1"/>
  <c r="AR93" s="1"/>
  <c r="AR94" s="1"/>
  <c r="AR95" s="1"/>
  <c r="AR96" s="1"/>
  <c r="AR97" s="1"/>
  <c r="AR98" s="1"/>
  <c r="AR99" s="1"/>
  <c r="AR100" s="1"/>
  <c r="AR101" s="1"/>
  <c r="AR102" s="1"/>
  <c r="AR103" s="1"/>
  <c r="AR104" s="1"/>
  <c r="AR105" s="1"/>
  <c r="AR106" s="1"/>
  <c r="AR107" s="1"/>
  <c r="AR108" s="1"/>
  <c r="AR109" s="1"/>
  <c r="AR110" s="1"/>
  <c r="AR111" s="1"/>
  <c r="AR112" s="1"/>
  <c r="AR113" s="1"/>
  <c r="AR114" s="1"/>
  <c r="AR115" s="1"/>
  <c r="AR116" s="1"/>
  <c r="AR117" s="1"/>
  <c r="AR118" s="1"/>
  <c r="AR119" s="1"/>
  <c r="AR120" s="1"/>
  <c r="AR121" s="1"/>
  <c r="AR122" s="1"/>
  <c r="AR123" s="1"/>
  <c r="AR124" s="1"/>
  <c r="AR125" s="1"/>
  <c r="AR126" s="1"/>
  <c r="AR127" s="1"/>
  <c r="AR128" s="1"/>
  <c r="AR129" s="1"/>
  <c r="AR130" s="1"/>
  <c r="AR131" s="1"/>
  <c r="AR132" s="1"/>
  <c r="AR133" s="1"/>
  <c r="AR134" s="1"/>
  <c r="AR135" s="1"/>
  <c r="AR136" s="1"/>
  <c r="AR137" s="1"/>
  <c r="AR138" s="1"/>
  <c r="AR139" s="1"/>
  <c r="AR140" s="1"/>
  <c r="AR141" s="1"/>
  <c r="AR142" s="1"/>
  <c r="AR143" s="1"/>
  <c r="AR144" s="1"/>
  <c r="AR145" s="1"/>
  <c r="AR146" s="1"/>
  <c r="AR147" s="1"/>
  <c r="AR148" s="1"/>
  <c r="AR149" s="1"/>
  <c r="AR150" s="1"/>
  <c r="AR151" s="1"/>
  <c r="AR152" s="1"/>
  <c r="AR153" s="1"/>
  <c r="AR154" s="1"/>
  <c r="AR155" s="1"/>
  <c r="AR156" s="1"/>
  <c r="AR157" s="1"/>
  <c r="AR158" s="1"/>
  <c r="AR159" s="1"/>
  <c r="AR160" s="1"/>
  <c r="AR161" s="1"/>
  <c r="AR162" s="1"/>
  <c r="AR163" s="1"/>
  <c r="AR164" s="1"/>
  <c r="AR165" s="1"/>
  <c r="AR166" s="1"/>
  <c r="AR167" s="1"/>
  <c r="AR168" s="1"/>
  <c r="AR169" s="1"/>
  <c r="AR170" s="1"/>
  <c r="AR171" s="1"/>
  <c r="AR172" s="1"/>
  <c r="AR173" s="1"/>
  <c r="AR174" s="1"/>
  <c r="AR175" s="1"/>
  <c r="AR176" s="1"/>
  <c r="AR177" s="1"/>
  <c r="AR178" s="1"/>
  <c r="AR179" s="1"/>
  <c r="AR180" s="1"/>
  <c r="AR181" s="1"/>
  <c r="AR182" s="1"/>
  <c r="AR183" s="1"/>
  <c r="AR184" s="1"/>
  <c r="AR185" s="1"/>
  <c r="AR186" s="1"/>
  <c r="AR187" s="1"/>
  <c r="AR188" s="1"/>
  <c r="AR189" s="1"/>
  <c r="AR190" s="1"/>
  <c r="AR191" s="1"/>
  <c r="AR192" s="1"/>
  <c r="AR193" s="1"/>
  <c r="AR194" s="1"/>
  <c r="AR195" s="1"/>
  <c r="AR196" s="1"/>
  <c r="AR197" s="1"/>
  <c r="AR198" s="1"/>
  <c r="AR199" s="1"/>
  <c r="AR200" s="1"/>
  <c r="AR201" s="1"/>
  <c r="AR202" s="1"/>
  <c r="AR203" s="1"/>
  <c r="AR204" s="1"/>
  <c r="AR205" s="1"/>
  <c r="AR206" s="1"/>
  <c r="AR207" s="1"/>
  <c r="AR208" s="1"/>
  <c r="AR209" s="1"/>
  <c r="AR210" s="1"/>
  <c r="AR211" s="1"/>
  <c r="AR212" s="1"/>
  <c r="AR213" s="1"/>
  <c r="AR214" s="1"/>
  <c r="AR215" s="1"/>
  <c r="AR216" s="1"/>
  <c r="AR217" s="1"/>
  <c r="AR218" s="1"/>
  <c r="AR219" s="1"/>
  <c r="AR220" s="1"/>
  <c r="AR221" s="1"/>
  <c r="AR222" s="1"/>
  <c r="AR223" s="1"/>
  <c r="AR224" s="1"/>
  <c r="AR225" s="1"/>
  <c r="AR226" s="1"/>
  <c r="AR227" s="1"/>
  <c r="AR228" s="1"/>
  <c r="AR229" s="1"/>
  <c r="AR230" s="1"/>
  <c r="AR231" s="1"/>
  <c r="AR232" s="1"/>
  <c r="AR233" s="1"/>
  <c r="AR234" s="1"/>
  <c r="AR235" s="1"/>
  <c r="AR236" s="1"/>
  <c r="AR237" s="1"/>
  <c r="AR238" s="1"/>
  <c r="AR239" s="1"/>
  <c r="AR240" s="1"/>
  <c r="AR241" s="1"/>
  <c r="AR242" s="1"/>
  <c r="AR243" s="1"/>
  <c r="AR244" s="1"/>
  <c r="AR245" s="1"/>
  <c r="AR246" s="1"/>
  <c r="AR247" s="1"/>
  <c r="AR248" s="1"/>
  <c r="AR249" s="1"/>
  <c r="AR250" s="1"/>
  <c r="AR251" s="1"/>
  <c r="AR252" s="1"/>
  <c r="AR253" s="1"/>
  <c r="AR254" s="1"/>
  <c r="AR255" s="1"/>
  <c r="AR256" s="1"/>
  <c r="AR257" s="1"/>
  <c r="AR258" s="1"/>
  <c r="AR259" s="1"/>
  <c r="AR260" s="1"/>
  <c r="AR261" s="1"/>
  <c r="AR262" s="1"/>
  <c r="AR263" s="1"/>
  <c r="AR264" s="1"/>
  <c r="AR265" s="1"/>
  <c r="AR266" s="1"/>
  <c r="AR267" s="1"/>
  <c r="AR268" s="1"/>
  <c r="AR269" s="1"/>
  <c r="AR270" s="1"/>
  <c r="AR271" s="1"/>
  <c r="AR272" s="1"/>
  <c r="AR273" s="1"/>
  <c r="AR274" s="1"/>
  <c r="AR275" s="1"/>
  <c r="AR276" s="1"/>
  <c r="AR277" s="1"/>
  <c r="AR278" s="1"/>
  <c r="AR279" s="1"/>
  <c r="AR280" s="1"/>
  <c r="AR281" s="1"/>
  <c r="AR282" s="1"/>
  <c r="AR283" s="1"/>
  <c r="AR284" s="1"/>
  <c r="AR285" s="1"/>
  <c r="AR286" s="1"/>
  <c r="AR287" s="1"/>
  <c r="AR288" s="1"/>
  <c r="AR289" s="1"/>
  <c r="AR290" s="1"/>
  <c r="AR291" s="1"/>
  <c r="AR292" s="1"/>
  <c r="AR293" s="1"/>
  <c r="AR294" s="1"/>
  <c r="AR295" s="1"/>
  <c r="AR296" s="1"/>
  <c r="AR297" s="1"/>
  <c r="AR298" s="1"/>
  <c r="AR299" s="1"/>
  <c r="AR300" s="1"/>
  <c r="AR301" s="1"/>
  <c r="AR302" s="1"/>
  <c r="AR303" s="1"/>
  <c r="AR304" s="1"/>
  <c r="AR305" s="1"/>
  <c r="AR306" s="1"/>
  <c r="AR307" s="1"/>
  <c r="AR308" s="1"/>
  <c r="AR309" s="1"/>
  <c r="AR310" s="1"/>
  <c r="AR311" s="1"/>
  <c r="AR312" s="1"/>
  <c r="AR313" s="1"/>
  <c r="AR314" s="1"/>
  <c r="AR315" s="1"/>
  <c r="AR316" s="1"/>
  <c r="AR317" s="1"/>
  <c r="AR318" s="1"/>
  <c r="BG3"/>
  <c r="BG4" s="1"/>
  <c r="BG5" s="1"/>
  <c r="BF3"/>
  <c r="BF4" s="1"/>
  <c r="BF5" s="1"/>
  <c r="BF6" s="1"/>
  <c r="BF7" s="1"/>
  <c r="BA3"/>
  <c r="BA4" s="1"/>
  <c r="BA5" s="1"/>
  <c r="BA6" s="1"/>
  <c r="BA7" s="1"/>
  <c r="BA8" s="1"/>
  <c r="AZ3"/>
  <c r="AZ4" s="1"/>
  <c r="AL3"/>
  <c r="AL4" s="1"/>
  <c r="AL5" s="1"/>
  <c r="AL6" s="1"/>
  <c r="AL7" s="1"/>
  <c r="AL8" s="1"/>
  <c r="AL9" s="1"/>
  <c r="AL10" s="1"/>
  <c r="AL11" s="1"/>
  <c r="AL12" s="1"/>
  <c r="AL13" s="1"/>
  <c r="AL14" s="1"/>
  <c r="AL15" s="1"/>
  <c r="AL16" s="1"/>
  <c r="AL17" s="1"/>
  <c r="AL18" s="1"/>
  <c r="AL19" s="1"/>
  <c r="AL20" s="1"/>
  <c r="AL21" s="1"/>
  <c r="AL22" s="1"/>
  <c r="AL23" s="1"/>
  <c r="AL24" s="1"/>
  <c r="AL25" s="1"/>
  <c r="AL26" s="1"/>
  <c r="AL27" s="1"/>
  <c r="AL28" s="1"/>
  <c r="AL29" s="1"/>
  <c r="AL30" s="1"/>
  <c r="AL31" s="1"/>
  <c r="AL32" s="1"/>
  <c r="AL33" s="1"/>
  <c r="AL34" s="1"/>
  <c r="AL35" s="1"/>
  <c r="AL36" s="1"/>
  <c r="AL37" s="1"/>
  <c r="AL38" s="1"/>
  <c r="AL39" s="1"/>
  <c r="AL40" s="1"/>
  <c r="AL41" s="1"/>
  <c r="AL42" s="1"/>
  <c r="AL43" s="1"/>
  <c r="AL44" s="1"/>
  <c r="AL45" s="1"/>
  <c r="AL46" s="1"/>
  <c r="AL47" s="1"/>
  <c r="AL48" s="1"/>
  <c r="AL49" s="1"/>
  <c r="AL50" s="1"/>
  <c r="AL51" s="1"/>
  <c r="AL52" s="1"/>
  <c r="AL53" s="1"/>
  <c r="AL54" s="1"/>
  <c r="AL55" s="1"/>
  <c r="AL56" s="1"/>
  <c r="AL57" s="1"/>
  <c r="AL58" s="1"/>
  <c r="AL59" s="1"/>
  <c r="AL60" s="1"/>
  <c r="AL61" s="1"/>
  <c r="AL62" s="1"/>
  <c r="AL63" s="1"/>
  <c r="AL64" s="1"/>
  <c r="AL65" s="1"/>
  <c r="AL66" s="1"/>
  <c r="AL67" s="1"/>
  <c r="AL68" s="1"/>
  <c r="AL69" s="1"/>
  <c r="AL70" s="1"/>
  <c r="AL71" s="1"/>
  <c r="AL72" s="1"/>
  <c r="AL73" s="1"/>
  <c r="AL74" s="1"/>
  <c r="AL75" s="1"/>
  <c r="AL76" s="1"/>
  <c r="AL77" s="1"/>
  <c r="AL78" s="1"/>
  <c r="AL79" s="1"/>
  <c r="AL80" s="1"/>
  <c r="AL81" s="1"/>
  <c r="AL82" s="1"/>
  <c r="AL83" s="1"/>
  <c r="AL84" s="1"/>
  <c r="AL85" s="1"/>
  <c r="AL86" s="1"/>
  <c r="AL87" s="1"/>
  <c r="AL88" s="1"/>
  <c r="AL89" s="1"/>
  <c r="AL90" s="1"/>
  <c r="AL91" s="1"/>
  <c r="AL92" s="1"/>
  <c r="AL93" s="1"/>
  <c r="AL94" s="1"/>
  <c r="AL95" s="1"/>
  <c r="AL96" s="1"/>
  <c r="AL97" s="1"/>
  <c r="AL98" s="1"/>
  <c r="AL99" s="1"/>
  <c r="AL100" s="1"/>
  <c r="AL101" s="1"/>
  <c r="AL102" s="1"/>
  <c r="AL103" s="1"/>
  <c r="AL104" s="1"/>
  <c r="AL105" s="1"/>
  <c r="AL106" s="1"/>
  <c r="AL107" s="1"/>
  <c r="AL108" s="1"/>
  <c r="AL109" s="1"/>
  <c r="AL110" s="1"/>
  <c r="AL111" s="1"/>
  <c r="AL112" s="1"/>
  <c r="AL113" s="1"/>
  <c r="AL114" s="1"/>
  <c r="AL115" s="1"/>
  <c r="AL116" s="1"/>
  <c r="AL117" s="1"/>
  <c r="AL118" s="1"/>
  <c r="AL119" s="1"/>
  <c r="AL120" s="1"/>
  <c r="AL121" s="1"/>
  <c r="AL122" s="1"/>
  <c r="AL123" s="1"/>
  <c r="AL124" s="1"/>
  <c r="AL125" s="1"/>
  <c r="AL126" s="1"/>
  <c r="AL127" s="1"/>
  <c r="AL128" s="1"/>
  <c r="AL129" s="1"/>
  <c r="AL130" s="1"/>
  <c r="AL131" s="1"/>
  <c r="AL132" s="1"/>
  <c r="AL133" s="1"/>
  <c r="AL134" s="1"/>
  <c r="AL135" s="1"/>
  <c r="AL136" s="1"/>
  <c r="AL137" s="1"/>
  <c r="AL138" s="1"/>
  <c r="AL139" s="1"/>
  <c r="AL140" s="1"/>
  <c r="AL141" s="1"/>
  <c r="AL142" s="1"/>
  <c r="AL143" s="1"/>
  <c r="AL144" s="1"/>
  <c r="AL145" s="1"/>
  <c r="AL146" s="1"/>
  <c r="AL147" s="1"/>
  <c r="AL148" s="1"/>
  <c r="AL149" s="1"/>
  <c r="AL150" s="1"/>
  <c r="AL151" s="1"/>
  <c r="AL152" s="1"/>
  <c r="AL153" s="1"/>
  <c r="AL154" s="1"/>
  <c r="AL155" s="1"/>
  <c r="AL156" s="1"/>
  <c r="AL157" s="1"/>
  <c r="AL158" s="1"/>
  <c r="AL159" s="1"/>
  <c r="AL160" s="1"/>
  <c r="AL161" s="1"/>
  <c r="AL162" s="1"/>
  <c r="AL163" s="1"/>
  <c r="AL164" s="1"/>
  <c r="AL165" s="1"/>
  <c r="AL166" s="1"/>
  <c r="AL167" s="1"/>
  <c r="AL168" s="1"/>
  <c r="AL169" s="1"/>
  <c r="AL170" s="1"/>
  <c r="AL171" s="1"/>
  <c r="AL172" s="1"/>
  <c r="AL173" s="1"/>
  <c r="AL174" s="1"/>
  <c r="AL175" s="1"/>
  <c r="AL176" s="1"/>
  <c r="AL177" s="1"/>
  <c r="AL178" s="1"/>
  <c r="AL179" s="1"/>
  <c r="AL180" s="1"/>
  <c r="AL181" s="1"/>
  <c r="AL182" s="1"/>
  <c r="AL183" s="1"/>
  <c r="AL184" s="1"/>
  <c r="AL185" s="1"/>
  <c r="AL186" s="1"/>
  <c r="AL187" s="1"/>
  <c r="AL188" s="1"/>
  <c r="AL189" s="1"/>
  <c r="AL190" s="1"/>
  <c r="AL191" s="1"/>
  <c r="AL192" s="1"/>
  <c r="AL193" s="1"/>
  <c r="AL194" s="1"/>
  <c r="AL195" s="1"/>
  <c r="AL196" s="1"/>
  <c r="AL197" s="1"/>
  <c r="AL198" s="1"/>
  <c r="AL199" s="1"/>
  <c r="AL200" s="1"/>
  <c r="AL201" s="1"/>
  <c r="AL202" s="1"/>
  <c r="AL203" s="1"/>
  <c r="AL204" s="1"/>
  <c r="AL205" s="1"/>
  <c r="AL206" s="1"/>
  <c r="AL207" s="1"/>
  <c r="AL208" s="1"/>
  <c r="AL209" s="1"/>
  <c r="AL210" s="1"/>
  <c r="AL211" s="1"/>
  <c r="AL212" s="1"/>
  <c r="AL213" s="1"/>
  <c r="AL214" s="1"/>
  <c r="AL215" s="1"/>
  <c r="AL216" s="1"/>
  <c r="AL217" s="1"/>
  <c r="AL218" s="1"/>
  <c r="AL219" s="1"/>
  <c r="AL220" s="1"/>
  <c r="AL221" s="1"/>
  <c r="AL222" s="1"/>
  <c r="AL223" s="1"/>
  <c r="AL224" s="1"/>
  <c r="AL225" s="1"/>
  <c r="AL226" s="1"/>
  <c r="AL227" s="1"/>
  <c r="AL228" s="1"/>
  <c r="AL229" s="1"/>
  <c r="AL230" s="1"/>
  <c r="AL231" s="1"/>
  <c r="AL232" s="1"/>
  <c r="AL233" s="1"/>
  <c r="AL234" s="1"/>
  <c r="AL235" s="1"/>
  <c r="AL236" s="1"/>
  <c r="AL237" s="1"/>
  <c r="AL238" s="1"/>
  <c r="AL239" s="1"/>
  <c r="AL240" s="1"/>
  <c r="AL241" s="1"/>
  <c r="AL242" s="1"/>
  <c r="AL243" s="1"/>
  <c r="AL244" s="1"/>
  <c r="AL245" s="1"/>
  <c r="AL246" s="1"/>
  <c r="AL247" s="1"/>
  <c r="AL248" s="1"/>
  <c r="AL249" s="1"/>
  <c r="AL250" s="1"/>
  <c r="AL251" s="1"/>
  <c r="AL252" s="1"/>
  <c r="AL253" s="1"/>
  <c r="AL254" s="1"/>
  <c r="AL255" s="1"/>
  <c r="AL256" s="1"/>
  <c r="AL257" s="1"/>
  <c r="AL258" s="1"/>
  <c r="AL259" s="1"/>
  <c r="AL260" s="1"/>
  <c r="AL261" s="1"/>
  <c r="AL262" s="1"/>
  <c r="AL263" s="1"/>
  <c r="AL264" s="1"/>
  <c r="AL265" s="1"/>
  <c r="AL266" s="1"/>
  <c r="AL267" s="1"/>
  <c r="AL268" s="1"/>
  <c r="AL269" s="1"/>
  <c r="AL270" s="1"/>
  <c r="AL271" s="1"/>
  <c r="AL272" s="1"/>
  <c r="AL273" s="1"/>
  <c r="AL274" s="1"/>
  <c r="AL275" s="1"/>
  <c r="AL276" s="1"/>
  <c r="AL277" s="1"/>
  <c r="AL278" s="1"/>
  <c r="AL279" s="1"/>
  <c r="AL280" s="1"/>
  <c r="AL281" s="1"/>
  <c r="AL282" s="1"/>
  <c r="AL283" s="1"/>
  <c r="AL284" s="1"/>
  <c r="AL285" s="1"/>
  <c r="AL286" s="1"/>
  <c r="AL287" s="1"/>
  <c r="AL288" s="1"/>
  <c r="AL289" s="1"/>
  <c r="AL290" s="1"/>
  <c r="AL291" s="1"/>
  <c r="AL292" s="1"/>
  <c r="AL293" s="1"/>
  <c r="AL294" s="1"/>
  <c r="AL295" s="1"/>
  <c r="AL296" s="1"/>
  <c r="AL297" s="1"/>
  <c r="AL298" s="1"/>
  <c r="AL299" s="1"/>
  <c r="AL300" s="1"/>
  <c r="AL301" s="1"/>
  <c r="AL302" s="1"/>
  <c r="AL303" s="1"/>
  <c r="AL304" s="1"/>
  <c r="AL305" s="1"/>
  <c r="AL306" s="1"/>
  <c r="AL307" s="1"/>
  <c r="AL308" s="1"/>
  <c r="AL309" s="1"/>
  <c r="AL310" s="1"/>
  <c r="AL311" s="1"/>
  <c r="AL312" s="1"/>
  <c r="AL313" s="1"/>
  <c r="AL314" s="1"/>
  <c r="AL315" s="1"/>
  <c r="AL316" s="1"/>
  <c r="AL317" s="1"/>
  <c r="AL318" s="1"/>
  <c r="AL319" s="1"/>
  <c r="AL320" s="1"/>
  <c r="AL321" s="1"/>
  <c r="AL322" s="1"/>
  <c r="AL323" s="1"/>
  <c r="AU3"/>
  <c r="AU4" s="1"/>
  <c r="AU5" s="1"/>
  <c r="AT3"/>
  <c r="AT4" s="1"/>
  <c r="AT5" s="1"/>
  <c r="AT6" s="1"/>
  <c r="AT7" s="1"/>
  <c r="AO3"/>
  <c r="AO4" s="1"/>
  <c r="AO5" s="1"/>
  <c r="AO6" s="1"/>
  <c r="AN3"/>
  <c r="AV2"/>
  <c r="AA3"/>
  <c r="AA4" s="1"/>
  <c r="AA5" s="1"/>
  <c r="AA6" s="1"/>
  <c r="AA7" s="1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2"/>
  <c r="AI2"/>
  <c r="AH3"/>
  <c r="AH4" s="1"/>
  <c r="AH5" s="1"/>
  <c r="AH6" s="1"/>
  <c r="AH7" s="1"/>
  <c r="AH8" s="1"/>
  <c r="AH9" s="1"/>
  <c r="AH10" s="1"/>
  <c r="AG3"/>
  <c r="AD3"/>
  <c r="AD4" s="1"/>
  <c r="AD5" s="1"/>
  <c r="AD6" s="1"/>
  <c r="AD7" s="1"/>
  <c r="AD8" s="1"/>
  <c r="AD9" s="1"/>
  <c r="AD10" s="1"/>
  <c r="AD11" s="1"/>
  <c r="AD12" s="1"/>
  <c r="AC3"/>
  <c r="AE3" s="1"/>
  <c r="U2" i="1"/>
  <c r="U3" s="1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V3"/>
  <c r="V4" s="1"/>
  <c r="V5" s="1"/>
  <c r="V6" s="1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H3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G2"/>
  <c r="G3" s="1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AA2"/>
  <c r="O2"/>
  <c r="AB3"/>
  <c r="AB4" s="1"/>
  <c r="AB5" s="1"/>
  <c r="AB6" s="1"/>
  <c r="AB7" s="1"/>
  <c r="AB8" s="1"/>
  <c r="AB9" s="1"/>
  <c r="AB10" s="1"/>
  <c r="P3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2"/>
  <c r="AC4" i="3" l="1"/>
  <c r="AC5" s="1"/>
  <c r="AC6" s="1"/>
  <c r="AC7" s="1"/>
  <c r="AC8" s="1"/>
  <c r="AC9" s="1"/>
  <c r="AC10" s="1"/>
  <c r="AC11" s="1"/>
  <c r="AC12" s="1"/>
  <c r="AC13" s="1"/>
  <c r="AC14" s="1"/>
  <c r="AP3"/>
  <c r="AV5"/>
  <c r="AN4"/>
  <c r="AN5" s="1"/>
  <c r="AN6" s="1"/>
  <c r="AN7" s="1"/>
  <c r="AN8" s="1"/>
  <c r="BA9"/>
  <c r="AN9"/>
  <c r="AO7"/>
  <c r="AT8"/>
  <c r="AU6"/>
  <c r="BF8"/>
  <c r="BG6"/>
  <c r="AZ5"/>
  <c r="AZ6" s="1"/>
  <c r="AZ7" s="1"/>
  <c r="AZ8" s="1"/>
  <c r="AZ9" s="1"/>
  <c r="AZ10" s="1"/>
  <c r="AZ11" s="1"/>
  <c r="AV4"/>
  <c r="AP5"/>
  <c r="AV3"/>
  <c r="AP4"/>
  <c r="AI3"/>
  <c r="AG4"/>
  <c r="AI4" s="1"/>
  <c r="AE10"/>
  <c r="AE8"/>
  <c r="AE6"/>
  <c r="AE4"/>
  <c r="AE12"/>
  <c r="AE11"/>
  <c r="AE9"/>
  <c r="AE7"/>
  <c r="AE5"/>
  <c r="AH11"/>
  <c r="AG5"/>
  <c r="AC15"/>
  <c r="AD13"/>
  <c r="O3" i="1"/>
  <c r="AB11"/>
  <c r="AA3"/>
  <c r="AA4"/>
  <c r="AP6" i="3" l="1"/>
  <c r="BA10"/>
  <c r="AZ12"/>
  <c r="AP7"/>
  <c r="AO8"/>
  <c r="AN10"/>
  <c r="AV6"/>
  <c r="AU7"/>
  <c r="AT9"/>
  <c r="BG7"/>
  <c r="BF9"/>
  <c r="AH12"/>
  <c r="AG6"/>
  <c r="AI5"/>
  <c r="AE13"/>
  <c r="AD14"/>
  <c r="AC16"/>
  <c r="AB12" i="1"/>
  <c r="O4"/>
  <c r="AA5"/>
  <c r="AZ13" i="3" l="1"/>
  <c r="BA11"/>
  <c r="AN11"/>
  <c r="AO9"/>
  <c r="AP8"/>
  <c r="AT10"/>
  <c r="AU8"/>
  <c r="AV7"/>
  <c r="BF10"/>
  <c r="BG8"/>
  <c r="AH13"/>
  <c r="AI6"/>
  <c r="AG7"/>
  <c r="AC17"/>
  <c r="AD15"/>
  <c r="AE14"/>
  <c r="AB13" i="1"/>
  <c r="O5"/>
  <c r="AA6"/>
  <c r="BA12" i="3" l="1"/>
  <c r="AZ14"/>
  <c r="AO10"/>
  <c r="AP9"/>
  <c r="AN12"/>
  <c r="AU9"/>
  <c r="AV8"/>
  <c r="AT11"/>
  <c r="BG9"/>
  <c r="BF11"/>
  <c r="AH14"/>
  <c r="AG8"/>
  <c r="AI7"/>
  <c r="AD16"/>
  <c r="AE15"/>
  <c r="AC18"/>
  <c r="AB14" i="1"/>
  <c r="O6"/>
  <c r="AA7"/>
  <c r="BA13" i="3" l="1"/>
  <c r="AZ15"/>
  <c r="AO11"/>
  <c r="AP10"/>
  <c r="AN13"/>
  <c r="AU10"/>
  <c r="AV9"/>
  <c r="AT12"/>
  <c r="BG10"/>
  <c r="BF12"/>
  <c r="AH15"/>
  <c r="AI8"/>
  <c r="AG9"/>
  <c r="AD17"/>
  <c r="AE16"/>
  <c r="AC19"/>
  <c r="AB15" i="1"/>
  <c r="O7"/>
  <c r="AA8"/>
  <c r="AZ16" i="3" l="1"/>
  <c r="BA14"/>
  <c r="AN14"/>
  <c r="AO12"/>
  <c r="AP11"/>
  <c r="AT13"/>
  <c r="AU11"/>
  <c r="AV10"/>
  <c r="BF13"/>
  <c r="BG11"/>
  <c r="AI9"/>
  <c r="AG10"/>
  <c r="AH16"/>
  <c r="AC20"/>
  <c r="AD18"/>
  <c r="AE17"/>
  <c r="AB16" i="1"/>
  <c r="O8"/>
  <c r="AA9"/>
  <c r="BA15" i="3" l="1"/>
  <c r="AZ17"/>
  <c r="AO13"/>
  <c r="AP12"/>
  <c r="AN15"/>
  <c r="AU12"/>
  <c r="AV11"/>
  <c r="AT14"/>
  <c r="BG12"/>
  <c r="BF14"/>
  <c r="AG11"/>
  <c r="AI10"/>
  <c r="AH17"/>
  <c r="AD19"/>
  <c r="AE18"/>
  <c r="AC21"/>
  <c r="AB17" i="1"/>
  <c r="O9"/>
  <c r="AA10"/>
  <c r="I12"/>
  <c r="AZ18" i="3" l="1"/>
  <c r="BA16"/>
  <c r="AN16"/>
  <c r="AO14"/>
  <c r="AP13"/>
  <c r="AT15"/>
  <c r="AU13"/>
  <c r="AV12"/>
  <c r="BF15"/>
  <c r="BG13"/>
  <c r="AG12"/>
  <c r="AI11"/>
  <c r="AH18"/>
  <c r="AC22"/>
  <c r="AD20"/>
  <c r="AE19"/>
  <c r="AB18" i="1"/>
  <c r="O10"/>
  <c r="AA11"/>
  <c r="I13"/>
  <c r="BA17" i="3" l="1"/>
  <c r="AZ19"/>
  <c r="AO15"/>
  <c r="AP14"/>
  <c r="AN17"/>
  <c r="AU14"/>
  <c r="AV13"/>
  <c r="AT16"/>
  <c r="BG14"/>
  <c r="BF16"/>
  <c r="AG13"/>
  <c r="AI12"/>
  <c r="AH19"/>
  <c r="AD21"/>
  <c r="AE20"/>
  <c r="AC23"/>
  <c r="AB19" i="1"/>
  <c r="O11"/>
  <c r="AA12"/>
  <c r="I14"/>
  <c r="AZ20" i="3" l="1"/>
  <c r="BA18"/>
  <c r="AN18"/>
  <c r="AO16"/>
  <c r="AP15"/>
  <c r="AT17"/>
  <c r="AU15"/>
  <c r="AV14"/>
  <c r="BF17"/>
  <c r="BG15"/>
  <c r="AG14"/>
  <c r="AI13"/>
  <c r="AH20"/>
  <c r="AC24"/>
  <c r="AD22"/>
  <c r="AE21"/>
  <c r="AB20" i="1"/>
  <c r="O12"/>
  <c r="AA13"/>
  <c r="W14"/>
  <c r="I15"/>
  <c r="BA19" i="3" l="1"/>
  <c r="AZ21"/>
  <c r="AO17"/>
  <c r="AP16"/>
  <c r="AN19"/>
  <c r="AU16"/>
  <c r="AV15"/>
  <c r="AT18"/>
  <c r="BG16"/>
  <c r="BF18"/>
  <c r="AG15"/>
  <c r="AI14"/>
  <c r="AH21"/>
  <c r="AD23"/>
  <c r="AE22"/>
  <c r="AC25"/>
  <c r="AB21" i="1"/>
  <c r="O13"/>
  <c r="AA14"/>
  <c r="W15"/>
  <c r="I16"/>
  <c r="AZ22" i="3" l="1"/>
  <c r="BA20"/>
  <c r="AN20"/>
  <c r="AO18"/>
  <c r="AP17"/>
  <c r="AT19"/>
  <c r="AU17"/>
  <c r="AV16"/>
  <c r="BF19"/>
  <c r="BG17"/>
  <c r="AG16"/>
  <c r="AI15"/>
  <c r="AH22"/>
  <c r="AC26"/>
  <c r="AD24"/>
  <c r="AE23"/>
  <c r="AB22" i="1"/>
  <c r="O14"/>
  <c r="AA15"/>
  <c r="W16"/>
  <c r="I17"/>
  <c r="BA21" i="3" l="1"/>
  <c r="AZ23"/>
  <c r="AO19"/>
  <c r="AP18"/>
  <c r="AN21"/>
  <c r="AU18"/>
  <c r="AV17"/>
  <c r="AT20"/>
  <c r="BG18"/>
  <c r="BF20"/>
  <c r="AG17"/>
  <c r="AI16"/>
  <c r="AH23"/>
  <c r="AD25"/>
  <c r="AE24"/>
  <c r="AC27"/>
  <c r="J16" i="1"/>
  <c r="AB23"/>
  <c r="O15"/>
  <c r="AA16"/>
  <c r="I18"/>
  <c r="AZ24" i="3" l="1"/>
  <c r="BA22"/>
  <c r="AN22"/>
  <c r="AO20"/>
  <c r="AP19"/>
  <c r="AT21"/>
  <c r="AU19"/>
  <c r="AV18"/>
  <c r="BF21"/>
  <c r="BG19"/>
  <c r="AG18"/>
  <c r="AI17"/>
  <c r="AH24"/>
  <c r="AC28"/>
  <c r="AD26"/>
  <c r="AE25"/>
  <c r="J17" i="1"/>
  <c r="AB24"/>
  <c r="O16"/>
  <c r="AA17"/>
  <c r="W18"/>
  <c r="W17"/>
  <c r="I19"/>
  <c r="AZ25" i="3" l="1"/>
  <c r="BA23"/>
  <c r="AO21"/>
  <c r="AP20"/>
  <c r="AN23"/>
  <c r="AU20"/>
  <c r="AV19"/>
  <c r="AT22"/>
  <c r="BG20"/>
  <c r="BF22"/>
  <c r="AG19"/>
  <c r="AI18"/>
  <c r="AH25"/>
  <c r="AD27"/>
  <c r="AE26"/>
  <c r="AC29"/>
  <c r="J18" i="1"/>
  <c r="AB25"/>
  <c r="O17"/>
  <c r="AA18"/>
  <c r="I20"/>
  <c r="BA24" i="3" l="1"/>
  <c r="AZ26"/>
  <c r="AN24"/>
  <c r="AO22"/>
  <c r="AP21"/>
  <c r="AT23"/>
  <c r="AU21"/>
  <c r="AV20"/>
  <c r="BF23"/>
  <c r="BG21"/>
  <c r="AG20"/>
  <c r="AI19"/>
  <c r="AH26"/>
  <c r="AC30"/>
  <c r="AD28"/>
  <c r="AE27"/>
  <c r="J19" i="1"/>
  <c r="W19"/>
  <c r="AB26"/>
  <c r="O18"/>
  <c r="AA19"/>
  <c r="W20"/>
  <c r="K16"/>
  <c r="I21"/>
  <c r="M16" l="1"/>
  <c r="L16"/>
  <c r="AZ27" i="3"/>
  <c r="BA25"/>
  <c r="AO23"/>
  <c r="AP22"/>
  <c r="AN25"/>
  <c r="AU22"/>
  <c r="AV21"/>
  <c r="AT24"/>
  <c r="BG22"/>
  <c r="BF24"/>
  <c r="AG21"/>
  <c r="AI20"/>
  <c r="AH27"/>
  <c r="AD29"/>
  <c r="AE28"/>
  <c r="AC31"/>
  <c r="J20" i="1"/>
  <c r="W21"/>
  <c r="AB27"/>
  <c r="O19"/>
  <c r="I22"/>
  <c r="K17"/>
  <c r="M17" l="1"/>
  <c r="L17"/>
  <c r="BA26" i="3"/>
  <c r="AZ28"/>
  <c r="AN26"/>
  <c r="AO24"/>
  <c r="AP23"/>
  <c r="AT25"/>
  <c r="AU23"/>
  <c r="AV22"/>
  <c r="BF25"/>
  <c r="BG23"/>
  <c r="AG22"/>
  <c r="AI21"/>
  <c r="AH28"/>
  <c r="AC32"/>
  <c r="AD30"/>
  <c r="AE29"/>
  <c r="J21" i="1"/>
  <c r="W22"/>
  <c r="W23"/>
  <c r="AA20"/>
  <c r="AB28"/>
  <c r="O20"/>
  <c r="K18"/>
  <c r="I23"/>
  <c r="M18" l="1"/>
  <c r="L18"/>
  <c r="AZ29" i="3"/>
  <c r="BA27"/>
  <c r="AO25"/>
  <c r="AP24"/>
  <c r="AN27"/>
  <c r="AU24"/>
  <c r="AV23"/>
  <c r="AT26"/>
  <c r="BG24"/>
  <c r="BF26"/>
  <c r="AG23"/>
  <c r="AI22"/>
  <c r="AH29"/>
  <c r="AD31"/>
  <c r="AE30"/>
  <c r="AC33"/>
  <c r="J22" i="1"/>
  <c r="W24"/>
  <c r="X18"/>
  <c r="Y18" s="1"/>
  <c r="AA21"/>
  <c r="AB29"/>
  <c r="O21"/>
  <c r="K19"/>
  <c r="M19" l="1"/>
  <c r="L19"/>
  <c r="BA28" i="3"/>
  <c r="AZ30"/>
  <c r="AN28"/>
  <c r="AO26"/>
  <c r="AP25"/>
  <c r="AT27"/>
  <c r="AU25"/>
  <c r="AV24"/>
  <c r="BF27"/>
  <c r="BG25"/>
  <c r="AG24"/>
  <c r="AI23"/>
  <c r="AH30"/>
  <c r="AC34"/>
  <c r="AD32"/>
  <c r="AE31"/>
  <c r="W25" i="1"/>
  <c r="AA22"/>
  <c r="AB30"/>
  <c r="O22"/>
  <c r="X19"/>
  <c r="Y19" s="1"/>
  <c r="I25"/>
  <c r="I24"/>
  <c r="AZ31" i="3" l="1"/>
  <c r="BA29"/>
  <c r="AO27"/>
  <c r="AP26"/>
  <c r="AN29"/>
  <c r="AU26"/>
  <c r="AV25"/>
  <c r="AT28"/>
  <c r="BG26"/>
  <c r="BF28"/>
  <c r="AG25"/>
  <c r="AI24"/>
  <c r="AH31"/>
  <c r="AD33"/>
  <c r="AE32"/>
  <c r="AC35"/>
  <c r="K20" i="1"/>
  <c r="J24"/>
  <c r="J23"/>
  <c r="K21"/>
  <c r="X21"/>
  <c r="Y21" s="1"/>
  <c r="W26"/>
  <c r="AA23"/>
  <c r="AB31"/>
  <c r="O23"/>
  <c r="X20"/>
  <c r="Y20" s="1"/>
  <c r="I26"/>
  <c r="M20" l="1"/>
  <c r="L20"/>
  <c r="M21"/>
  <c r="L21"/>
  <c r="BA30" i="3"/>
  <c r="AZ32"/>
  <c r="AN30"/>
  <c r="AO28"/>
  <c r="AP27"/>
  <c r="AT29"/>
  <c r="AU27"/>
  <c r="AV26"/>
  <c r="BF29"/>
  <c r="BG27"/>
  <c r="AG26"/>
  <c r="AI25"/>
  <c r="AH32"/>
  <c r="AC36"/>
  <c r="AD34"/>
  <c r="AE33"/>
  <c r="K22" i="1"/>
  <c r="J25"/>
  <c r="W27"/>
  <c r="X22"/>
  <c r="Y22" s="1"/>
  <c r="AA24"/>
  <c r="AB32"/>
  <c r="O24"/>
  <c r="M22" l="1"/>
  <c r="L22"/>
  <c r="AZ33" i="3"/>
  <c r="BA31"/>
  <c r="AO29"/>
  <c r="AP28"/>
  <c r="AN31"/>
  <c r="AU28"/>
  <c r="AV27"/>
  <c r="AT30"/>
  <c r="BG28"/>
  <c r="BF30"/>
  <c r="AG27"/>
  <c r="AI26"/>
  <c r="AH33"/>
  <c r="AD35"/>
  <c r="AE34"/>
  <c r="AC37"/>
  <c r="W28" i="1"/>
  <c r="X23"/>
  <c r="Y23" s="1"/>
  <c r="AA25"/>
  <c r="AB33"/>
  <c r="O25"/>
  <c r="I28"/>
  <c r="I27"/>
  <c r="BA32" i="3" l="1"/>
  <c r="AZ34"/>
  <c r="AN32"/>
  <c r="AO30"/>
  <c r="AP29"/>
  <c r="AT31"/>
  <c r="AU29"/>
  <c r="AV28"/>
  <c r="BF31"/>
  <c r="BG29"/>
  <c r="AG28"/>
  <c r="AI27"/>
  <c r="AH34"/>
  <c r="AC38"/>
  <c r="AD36"/>
  <c r="AE35"/>
  <c r="K23" i="1"/>
  <c r="J27"/>
  <c r="J26"/>
  <c r="K24"/>
  <c r="X24"/>
  <c r="Y24" s="1"/>
  <c r="W29"/>
  <c r="AA26"/>
  <c r="AB34"/>
  <c r="O26"/>
  <c r="I29"/>
  <c r="M24" l="1"/>
  <c r="L24"/>
  <c r="M23"/>
  <c r="L23"/>
  <c r="AZ35" i="3"/>
  <c r="BA33"/>
  <c r="AO31"/>
  <c r="AP30"/>
  <c r="AN33"/>
  <c r="AU30"/>
  <c r="AV29"/>
  <c r="AT32"/>
  <c r="BG30"/>
  <c r="BF32"/>
  <c r="AG29"/>
  <c r="AI28"/>
  <c r="AH35"/>
  <c r="AD37"/>
  <c r="AE36"/>
  <c r="AC39"/>
  <c r="K25" i="1"/>
  <c r="J28"/>
  <c r="W30"/>
  <c r="X25"/>
  <c r="Y25" s="1"/>
  <c r="AA27"/>
  <c r="AB35"/>
  <c r="O27"/>
  <c r="I30"/>
  <c r="M25" l="1"/>
  <c r="L25"/>
  <c r="BA34" i="3"/>
  <c r="AZ36"/>
  <c r="AN34"/>
  <c r="AO32"/>
  <c r="AP31"/>
  <c r="AT33"/>
  <c r="AU31"/>
  <c r="AV30"/>
  <c r="BF33"/>
  <c r="BG31"/>
  <c r="AG30"/>
  <c r="AI29"/>
  <c r="AH36"/>
  <c r="AC40"/>
  <c r="AD38"/>
  <c r="AE37"/>
  <c r="K26" i="1"/>
  <c r="J29"/>
  <c r="X26"/>
  <c r="Y26" s="1"/>
  <c r="AA28"/>
  <c r="AB36"/>
  <c r="O28"/>
  <c r="I31"/>
  <c r="M26" l="1"/>
  <c r="L26"/>
  <c r="AZ37" i="3"/>
  <c r="BA35"/>
  <c r="AO33"/>
  <c r="AP32"/>
  <c r="AN35"/>
  <c r="AU32"/>
  <c r="AV31"/>
  <c r="AT34"/>
  <c r="BG32"/>
  <c r="BF34"/>
  <c r="AG31"/>
  <c r="AI30"/>
  <c r="AH37"/>
  <c r="AD39"/>
  <c r="AE38"/>
  <c r="AC41"/>
  <c r="K27" i="1"/>
  <c r="J30"/>
  <c r="W32"/>
  <c r="W31"/>
  <c r="AA29"/>
  <c r="AB37"/>
  <c r="O29"/>
  <c r="I32"/>
  <c r="M27" l="1"/>
  <c r="L27"/>
  <c r="BA36" i="3"/>
  <c r="AZ38"/>
  <c r="AN36"/>
  <c r="AO34"/>
  <c r="AP33"/>
  <c r="AT35"/>
  <c r="AU33"/>
  <c r="AV32"/>
  <c r="BF35"/>
  <c r="BG33"/>
  <c r="AG32"/>
  <c r="AI31"/>
  <c r="AH38"/>
  <c r="AC42"/>
  <c r="AD40"/>
  <c r="AE39"/>
  <c r="K28" i="1"/>
  <c r="J31"/>
  <c r="X28"/>
  <c r="Y28" s="1"/>
  <c r="X27"/>
  <c r="Y27" s="1"/>
  <c r="AA30"/>
  <c r="AB38"/>
  <c r="O30"/>
  <c r="I33"/>
  <c r="M28" l="1"/>
  <c r="L28"/>
  <c r="AZ39" i="3"/>
  <c r="BA37"/>
  <c r="AO35"/>
  <c r="AP34"/>
  <c r="AN37"/>
  <c r="AU34"/>
  <c r="AV33"/>
  <c r="AT36"/>
  <c r="BG34"/>
  <c r="BF36"/>
  <c r="AG33"/>
  <c r="AI32"/>
  <c r="AH39"/>
  <c r="AD41"/>
  <c r="AE40"/>
  <c r="AC43"/>
  <c r="J32" i="1"/>
  <c r="K29"/>
  <c r="W33"/>
  <c r="AA31"/>
  <c r="AB39"/>
  <c r="O31"/>
  <c r="I34"/>
  <c r="M29" l="1"/>
  <c r="L29"/>
  <c r="BA38" i="3"/>
  <c r="AZ40"/>
  <c r="AN38"/>
  <c r="AO36"/>
  <c r="AP35"/>
  <c r="AT37"/>
  <c r="AU35"/>
  <c r="AV34"/>
  <c r="BF37"/>
  <c r="BG35"/>
  <c r="AG34"/>
  <c r="AI33"/>
  <c r="AH40"/>
  <c r="AC44"/>
  <c r="AD42"/>
  <c r="AE41"/>
  <c r="K30" i="1"/>
  <c r="J33"/>
  <c r="W35"/>
  <c r="X29"/>
  <c r="Y29" s="1"/>
  <c r="W34"/>
  <c r="AA32"/>
  <c r="AB40"/>
  <c r="AB41" s="1"/>
  <c r="O32"/>
  <c r="I35"/>
  <c r="M30" l="1"/>
  <c r="L30"/>
  <c r="AZ41" i="3"/>
  <c r="BA39"/>
  <c r="AO37"/>
  <c r="AP36"/>
  <c r="AN39"/>
  <c r="AU36"/>
  <c r="AV35"/>
  <c r="AT38"/>
  <c r="BG36"/>
  <c r="BF38"/>
  <c r="AG35"/>
  <c r="AI34"/>
  <c r="AH41"/>
  <c r="AD43"/>
  <c r="AE42"/>
  <c r="AC45"/>
  <c r="K31" i="1"/>
  <c r="J34"/>
  <c r="AB42"/>
  <c r="AA41"/>
  <c r="X30"/>
  <c r="Y30" s="1"/>
  <c r="W36"/>
  <c r="X31"/>
  <c r="Y31" s="1"/>
  <c r="AA33"/>
  <c r="O33"/>
  <c r="I36"/>
  <c r="M31" l="1"/>
  <c r="L31"/>
  <c r="BA40" i="3"/>
  <c r="AZ42"/>
  <c r="AN40"/>
  <c r="AO38"/>
  <c r="AP37"/>
  <c r="AT39"/>
  <c r="AU37"/>
  <c r="AV36"/>
  <c r="BF39"/>
  <c r="BG37"/>
  <c r="AG36"/>
  <c r="AI35"/>
  <c r="AH42"/>
  <c r="AC46"/>
  <c r="AD44"/>
  <c r="AE43"/>
  <c r="K32" i="1"/>
  <c r="J35"/>
  <c r="AB43"/>
  <c r="AA42"/>
  <c r="X32"/>
  <c r="Y32" s="1"/>
  <c r="W37"/>
  <c r="AA34"/>
  <c r="O34"/>
  <c r="M32" l="1"/>
  <c r="L32"/>
  <c r="BA41" i="3"/>
  <c r="AZ43"/>
  <c r="AO39"/>
  <c r="AP38"/>
  <c r="AN41"/>
  <c r="AU38"/>
  <c r="AV37"/>
  <c r="AT40"/>
  <c r="BG38"/>
  <c r="BF40"/>
  <c r="AG37"/>
  <c r="AI36"/>
  <c r="AH43"/>
  <c r="AD45"/>
  <c r="AE44"/>
  <c r="AC47"/>
  <c r="AB44" i="1"/>
  <c r="AA43"/>
  <c r="X33"/>
  <c r="Y33" s="1"/>
  <c r="AA35"/>
  <c r="O35"/>
  <c r="I38"/>
  <c r="I37"/>
  <c r="AZ44" i="3" l="1"/>
  <c r="BA42"/>
  <c r="AN42"/>
  <c r="AO40"/>
  <c r="AP39"/>
  <c r="AT41"/>
  <c r="AU39"/>
  <c r="AV38"/>
  <c r="BF41"/>
  <c r="BG39"/>
  <c r="AG38"/>
  <c r="AI37"/>
  <c r="AH44"/>
  <c r="AC48"/>
  <c r="AD46"/>
  <c r="AE45"/>
  <c r="K33" i="1"/>
  <c r="J37"/>
  <c r="J36"/>
  <c r="K34"/>
  <c r="AB45"/>
  <c r="AA44"/>
  <c r="W39"/>
  <c r="W38"/>
  <c r="AA36"/>
  <c r="O36"/>
  <c r="I39"/>
  <c r="M33" l="1"/>
  <c r="L33"/>
  <c r="M34"/>
  <c r="L34"/>
  <c r="BA43" i="3"/>
  <c r="AZ45"/>
  <c r="AO41"/>
  <c r="AP40"/>
  <c r="AN43"/>
  <c r="AU40"/>
  <c r="AV39"/>
  <c r="AT42"/>
  <c r="BG40"/>
  <c r="BF42"/>
  <c r="AG39"/>
  <c r="AI38"/>
  <c r="AH45"/>
  <c r="AD47"/>
  <c r="AE46"/>
  <c r="AC49"/>
  <c r="K35" i="1"/>
  <c r="J38"/>
  <c r="AB46"/>
  <c r="AA46" s="1"/>
  <c r="AA45"/>
  <c r="X34"/>
  <c r="Y34" s="1"/>
  <c r="X35"/>
  <c r="Y35" s="1"/>
  <c r="W40"/>
  <c r="AA37"/>
  <c r="O37"/>
  <c r="I40"/>
  <c r="M35" l="1"/>
  <c r="L35"/>
  <c r="AZ46" i="3"/>
  <c r="BA44"/>
  <c r="AN44"/>
  <c r="AO42"/>
  <c r="AP41"/>
  <c r="AT43"/>
  <c r="AU41"/>
  <c r="AV40"/>
  <c r="BF43"/>
  <c r="BG41"/>
  <c r="AG40"/>
  <c r="AI39"/>
  <c r="AH46"/>
  <c r="AC50"/>
  <c r="AD48"/>
  <c r="AE47"/>
  <c r="K36" i="1"/>
  <c r="J39"/>
  <c r="AD9"/>
  <c r="AD10"/>
  <c r="AD5"/>
  <c r="AD4"/>
  <c r="T24"/>
  <c r="AD3"/>
  <c r="AD2"/>
  <c r="X36"/>
  <c r="Y36" s="1"/>
  <c r="T27" s="1"/>
  <c r="AA38"/>
  <c r="AD8" s="1"/>
  <c r="O38"/>
  <c r="I41"/>
  <c r="M36" l="1"/>
  <c r="L36"/>
  <c r="BA45" i="3"/>
  <c r="AZ47"/>
  <c r="AO43"/>
  <c r="AP42"/>
  <c r="AN45"/>
  <c r="AU42"/>
  <c r="AV41"/>
  <c r="AT44"/>
  <c r="BG42"/>
  <c r="BF44"/>
  <c r="AG41"/>
  <c r="AI40"/>
  <c r="AH47"/>
  <c r="AD49"/>
  <c r="AE48"/>
  <c r="AC51"/>
  <c r="J40" i="1"/>
  <c r="K37"/>
  <c r="AA40"/>
  <c r="AA39"/>
  <c r="AD7" s="1"/>
  <c r="T9"/>
  <c r="T20"/>
  <c r="O39"/>
  <c r="I42"/>
  <c r="M37" l="1"/>
  <c r="L37"/>
  <c r="AZ48" i="3"/>
  <c r="BA46"/>
  <c r="AN46"/>
  <c r="AO44"/>
  <c r="AP43"/>
  <c r="AT45"/>
  <c r="AU43"/>
  <c r="AV42"/>
  <c r="BF45"/>
  <c r="BG43"/>
  <c r="AG42"/>
  <c r="AI41"/>
  <c r="AH48"/>
  <c r="AC52"/>
  <c r="AD50"/>
  <c r="AE49"/>
  <c r="K38" i="1"/>
  <c r="J41"/>
  <c r="AD6"/>
  <c r="O40"/>
  <c r="I43"/>
  <c r="M38" l="1"/>
  <c r="L38"/>
  <c r="BA47" i="3"/>
  <c r="AZ49"/>
  <c r="AO45"/>
  <c r="AP44"/>
  <c r="AN47"/>
  <c r="AU44"/>
  <c r="AV43"/>
  <c r="AT46"/>
  <c r="BG44"/>
  <c r="BF46"/>
  <c r="AG43"/>
  <c r="AI42"/>
  <c r="AH49"/>
  <c r="AD51"/>
  <c r="AE50"/>
  <c r="AC53"/>
  <c r="K39" i="1"/>
  <c r="J42"/>
  <c r="O41"/>
  <c r="I44"/>
  <c r="M39" l="1"/>
  <c r="L39"/>
  <c r="AZ50" i="3"/>
  <c r="BA48"/>
  <c r="AN48"/>
  <c r="AO46"/>
  <c r="AP45"/>
  <c r="AT47"/>
  <c r="AU45"/>
  <c r="AV44"/>
  <c r="BF47"/>
  <c r="BG45"/>
  <c r="AG44"/>
  <c r="AI43"/>
  <c r="AH50"/>
  <c r="AC54"/>
  <c r="AD52"/>
  <c r="AE51"/>
  <c r="K40" i="1"/>
  <c r="J43"/>
  <c r="O42"/>
  <c r="I45"/>
  <c r="M40" l="1"/>
  <c r="L40"/>
  <c r="BA49" i="3"/>
  <c r="AZ51"/>
  <c r="AO47"/>
  <c r="AP46"/>
  <c r="AN49"/>
  <c r="AU46"/>
  <c r="AV45"/>
  <c r="AT48"/>
  <c r="BG46"/>
  <c r="BF48"/>
  <c r="AG45"/>
  <c r="AI44"/>
  <c r="AH51"/>
  <c r="AD53"/>
  <c r="AE52"/>
  <c r="AC55"/>
  <c r="K41" i="1"/>
  <c r="J44"/>
  <c r="O43"/>
  <c r="I46"/>
  <c r="M41" l="1"/>
  <c r="L41"/>
  <c r="AZ52" i="3"/>
  <c r="BA50"/>
  <c r="AN50"/>
  <c r="AO48"/>
  <c r="AP47"/>
  <c r="AT49"/>
  <c r="AU47"/>
  <c r="AV46"/>
  <c r="BF49"/>
  <c r="BG47"/>
  <c r="AG46"/>
  <c r="AI45"/>
  <c r="AH52"/>
  <c r="AC56"/>
  <c r="AD54"/>
  <c r="AE53"/>
  <c r="K42" i="1"/>
  <c r="J45"/>
  <c r="O44"/>
  <c r="M42" l="1"/>
  <c r="L42"/>
  <c r="BA51" i="3"/>
  <c r="AZ53"/>
  <c r="AO49"/>
  <c r="AP48"/>
  <c r="AN51"/>
  <c r="AU48"/>
  <c r="AV47"/>
  <c r="AT50"/>
  <c r="BG48"/>
  <c r="BF50"/>
  <c r="AG47"/>
  <c r="AI46"/>
  <c r="AH53"/>
  <c r="AD55"/>
  <c r="AE54"/>
  <c r="AC57"/>
  <c r="O45" i="1"/>
  <c r="I48"/>
  <c r="I47"/>
  <c r="AZ54" i="3" l="1"/>
  <c r="BA52"/>
  <c r="AN52"/>
  <c r="AO50"/>
  <c r="AP49"/>
  <c r="AT51"/>
  <c r="AU49"/>
  <c r="AV48"/>
  <c r="BF51"/>
  <c r="BG49"/>
  <c r="AG48"/>
  <c r="AI47"/>
  <c r="AH54"/>
  <c r="AC58"/>
  <c r="AD56"/>
  <c r="AE55"/>
  <c r="K43" i="1"/>
  <c r="J47"/>
  <c r="J46"/>
  <c r="K44"/>
  <c r="O46"/>
  <c r="M43" l="1"/>
  <c r="L43"/>
  <c r="M44"/>
  <c r="L44"/>
  <c r="BA53" i="3"/>
  <c r="AZ55"/>
  <c r="AO51"/>
  <c r="AP50"/>
  <c r="AN53"/>
  <c r="AU50"/>
  <c r="AV49"/>
  <c r="AT52"/>
  <c r="BG50"/>
  <c r="BF52"/>
  <c r="AG49"/>
  <c r="AI48"/>
  <c r="AH55"/>
  <c r="AD57"/>
  <c r="AE56"/>
  <c r="AC59"/>
  <c r="O47" i="1"/>
  <c r="I50"/>
  <c r="I49"/>
  <c r="AZ56" i="3" l="1"/>
  <c r="BA54"/>
  <c r="AN54"/>
  <c r="AO52"/>
  <c r="AP51"/>
  <c r="AT53"/>
  <c r="AU51"/>
  <c r="AV50"/>
  <c r="BF53"/>
  <c r="BG51"/>
  <c r="AG50"/>
  <c r="AI49"/>
  <c r="AH56"/>
  <c r="AC60"/>
  <c r="AD58"/>
  <c r="AE57"/>
  <c r="K45" i="1"/>
  <c r="J48"/>
  <c r="J49"/>
  <c r="K46"/>
  <c r="O48"/>
  <c r="M46" l="1"/>
  <c r="L46"/>
  <c r="M45"/>
  <c r="L45"/>
  <c r="BA55" i="3"/>
  <c r="AZ57"/>
  <c r="AO53"/>
  <c r="AP52"/>
  <c r="AN55"/>
  <c r="AU52"/>
  <c r="AV51"/>
  <c r="AT54"/>
  <c r="BG52"/>
  <c r="BF54"/>
  <c r="AG51"/>
  <c r="AI50"/>
  <c r="AH57"/>
  <c r="AD59"/>
  <c r="AE58"/>
  <c r="AC61"/>
  <c r="O49" i="1"/>
  <c r="I52"/>
  <c r="I51"/>
  <c r="AZ58" i="3" l="1"/>
  <c r="BA56"/>
  <c r="AN56"/>
  <c r="AO54"/>
  <c r="AP53"/>
  <c r="AT55"/>
  <c r="AU53"/>
  <c r="AV52"/>
  <c r="BF55"/>
  <c r="BG53"/>
  <c r="AG52"/>
  <c r="AI51"/>
  <c r="AH58"/>
  <c r="AC62"/>
  <c r="AD60"/>
  <c r="AE59"/>
  <c r="K47" i="1"/>
  <c r="J50"/>
  <c r="J51"/>
  <c r="K48"/>
  <c r="O50"/>
  <c r="I53"/>
  <c r="M47" l="1"/>
  <c r="L47"/>
  <c r="M48"/>
  <c r="L48"/>
  <c r="BA57" i="3"/>
  <c r="AZ59"/>
  <c r="AO55"/>
  <c r="AP54"/>
  <c r="AN57"/>
  <c r="AU54"/>
  <c r="AV53"/>
  <c r="AT56"/>
  <c r="BG54"/>
  <c r="BF56"/>
  <c r="AG53"/>
  <c r="AI52"/>
  <c r="AH59"/>
  <c r="AD61"/>
  <c r="AE60"/>
  <c r="AC63"/>
  <c r="K49" i="1"/>
  <c r="J52"/>
  <c r="O51"/>
  <c r="I54"/>
  <c r="K50" s="1"/>
  <c r="M50" s="1"/>
  <c r="M49" l="1"/>
  <c r="L49"/>
  <c r="L50"/>
  <c r="AZ60" i="3"/>
  <c r="BA58"/>
  <c r="AN58"/>
  <c r="AO56"/>
  <c r="AP55"/>
  <c r="AT57"/>
  <c r="AU55"/>
  <c r="AV54"/>
  <c r="BF57"/>
  <c r="BG55"/>
  <c r="AG54"/>
  <c r="AI53"/>
  <c r="AH60"/>
  <c r="AC64"/>
  <c r="AD62"/>
  <c r="AE61"/>
  <c r="J53" i="1"/>
  <c r="O52"/>
  <c r="I55"/>
  <c r="BA59" i="3" l="1"/>
  <c r="AZ61"/>
  <c r="AO57"/>
  <c r="AP56"/>
  <c r="AN59"/>
  <c r="AU56"/>
  <c r="AV55"/>
  <c r="AT58"/>
  <c r="BG56"/>
  <c r="BF58"/>
  <c r="AG55"/>
  <c r="AI54"/>
  <c r="AH61"/>
  <c r="AC65"/>
  <c r="AD63"/>
  <c r="AE62"/>
  <c r="K51" i="1"/>
  <c r="J54"/>
  <c r="O53"/>
  <c r="I56"/>
  <c r="M51" l="1"/>
  <c r="L51"/>
  <c r="AZ62" i="3"/>
  <c r="BA60"/>
  <c r="AN60"/>
  <c r="AO58"/>
  <c r="AP57"/>
  <c r="AT59"/>
  <c r="AU57"/>
  <c r="AV56"/>
  <c r="BF59"/>
  <c r="BG57"/>
  <c r="AG56"/>
  <c r="AI55"/>
  <c r="AH62"/>
  <c r="AD64"/>
  <c r="AE63"/>
  <c r="AC66"/>
  <c r="K52" i="1"/>
  <c r="J55"/>
  <c r="O54"/>
  <c r="I57"/>
  <c r="M52" l="1"/>
  <c r="L52"/>
  <c r="BA61" i="3"/>
  <c r="AZ63"/>
  <c r="AO59"/>
  <c r="AP58"/>
  <c r="AN61"/>
  <c r="AU58"/>
  <c r="AV57"/>
  <c r="AT60"/>
  <c r="BG58"/>
  <c r="BF60"/>
  <c r="AG57"/>
  <c r="AI56"/>
  <c r="AH63"/>
  <c r="AD65"/>
  <c r="AE64"/>
  <c r="AC67"/>
  <c r="J56" i="1"/>
  <c r="K53"/>
  <c r="O55"/>
  <c r="I58"/>
  <c r="M53" l="1"/>
  <c r="L53"/>
  <c r="AZ64" i="3"/>
  <c r="BA62"/>
  <c r="AN62"/>
  <c r="AO60"/>
  <c r="AP59"/>
  <c r="AT61"/>
  <c r="AU59"/>
  <c r="AV58"/>
  <c r="BF61"/>
  <c r="BG59"/>
  <c r="AG58"/>
  <c r="AI57"/>
  <c r="AH64"/>
  <c r="AC68"/>
  <c r="AD66"/>
  <c r="AE65"/>
  <c r="K54" i="1"/>
  <c r="J57"/>
  <c r="O56"/>
  <c r="I59"/>
  <c r="M54" l="1"/>
  <c r="L54"/>
  <c r="BA63" i="3"/>
  <c r="AZ65"/>
  <c r="AO61"/>
  <c r="AP60"/>
  <c r="AN63"/>
  <c r="AU60"/>
  <c r="AV59"/>
  <c r="AT62"/>
  <c r="BG60"/>
  <c r="BF62"/>
  <c r="AG59"/>
  <c r="AI58"/>
  <c r="AH65"/>
  <c r="AD67"/>
  <c r="AE66"/>
  <c r="AC69"/>
  <c r="K55" i="1"/>
  <c r="J58"/>
  <c r="O57"/>
  <c r="I60"/>
  <c r="M55" l="1"/>
  <c r="L55"/>
  <c r="AZ66" i="3"/>
  <c r="BA64"/>
  <c r="AN64"/>
  <c r="AO62"/>
  <c r="AP61"/>
  <c r="AT63"/>
  <c r="AU61"/>
  <c r="AV60"/>
  <c r="BF63"/>
  <c r="BG61"/>
  <c r="AG60"/>
  <c r="AI59"/>
  <c r="AH66"/>
  <c r="AC70"/>
  <c r="AD68"/>
  <c r="AE67"/>
  <c r="K56" i="1"/>
  <c r="J59"/>
  <c r="O58"/>
  <c r="I61"/>
  <c r="M56" l="1"/>
  <c r="L56"/>
  <c r="BA65" i="3"/>
  <c r="AZ67"/>
  <c r="AO63"/>
  <c r="AP62"/>
  <c r="AN65"/>
  <c r="AU62"/>
  <c r="AV61"/>
  <c r="AT64"/>
  <c r="BG62"/>
  <c r="BF64"/>
  <c r="AG61"/>
  <c r="AI60"/>
  <c r="AH67"/>
  <c r="AD69"/>
  <c r="AE68"/>
  <c r="AC71"/>
  <c r="K57" i="1"/>
  <c r="J60"/>
  <c r="O59"/>
  <c r="I62"/>
  <c r="M57" l="1"/>
  <c r="L57"/>
  <c r="AZ68" i="3"/>
  <c r="BA66"/>
  <c r="AN66"/>
  <c r="AO64"/>
  <c r="AP63"/>
  <c r="AT65"/>
  <c r="AU63"/>
  <c r="AV62"/>
  <c r="BF65"/>
  <c r="BG63"/>
  <c r="AG62"/>
  <c r="AI61"/>
  <c r="AH68"/>
  <c r="AC72"/>
  <c r="AD70"/>
  <c r="AE69"/>
  <c r="K58" i="1"/>
  <c r="J61"/>
  <c r="O60"/>
  <c r="I63"/>
  <c r="M58" l="1"/>
  <c r="L58"/>
  <c r="BA67" i="3"/>
  <c r="AZ69"/>
  <c r="AO65"/>
  <c r="AP64"/>
  <c r="AN67"/>
  <c r="AU64"/>
  <c r="AV63"/>
  <c r="AT66"/>
  <c r="BG64"/>
  <c r="BF66"/>
  <c r="AG63"/>
  <c r="AI62"/>
  <c r="AH69"/>
  <c r="AD71"/>
  <c r="AE70"/>
  <c r="AC73"/>
  <c r="K59" i="1"/>
  <c r="J62"/>
  <c r="O61"/>
  <c r="I64"/>
  <c r="M59" l="1"/>
  <c r="L59"/>
  <c r="AZ70" i="3"/>
  <c r="BA68"/>
  <c r="AN68"/>
  <c r="AO66"/>
  <c r="AP65"/>
  <c r="AT67"/>
  <c r="AU65"/>
  <c r="AV64"/>
  <c r="BF67"/>
  <c r="BG65"/>
  <c r="AG64"/>
  <c r="AI63"/>
  <c r="AH70"/>
  <c r="AC74"/>
  <c r="AD72"/>
  <c r="AE71"/>
  <c r="K60" i="1"/>
  <c r="J63"/>
  <c r="O62"/>
  <c r="I65"/>
  <c r="M60" l="1"/>
  <c r="L60"/>
  <c r="BA69" i="3"/>
  <c r="AZ71"/>
  <c r="AO67"/>
  <c r="AP66"/>
  <c r="AN69"/>
  <c r="AU66"/>
  <c r="AV65"/>
  <c r="AT68"/>
  <c r="BG66"/>
  <c r="BF68"/>
  <c r="AG65"/>
  <c r="AI64"/>
  <c r="AH71"/>
  <c r="AD73"/>
  <c r="AE72"/>
  <c r="AC75"/>
  <c r="K61" i="1"/>
  <c r="J64"/>
  <c r="O63"/>
  <c r="I66"/>
  <c r="M61" l="1"/>
  <c r="L61"/>
  <c r="AZ72" i="3"/>
  <c r="BA70"/>
  <c r="AN70"/>
  <c r="AO68"/>
  <c r="AP67"/>
  <c r="AT69"/>
  <c r="AU67"/>
  <c r="AV66"/>
  <c r="BF69"/>
  <c r="BG67"/>
  <c r="AG66"/>
  <c r="AI65"/>
  <c r="AH72"/>
  <c r="AC76"/>
  <c r="AD74"/>
  <c r="AE73"/>
  <c r="K62" i="1"/>
  <c r="J65"/>
  <c r="O64"/>
  <c r="I67"/>
  <c r="M62" l="1"/>
  <c r="L62"/>
  <c r="BA71" i="3"/>
  <c r="AZ73"/>
  <c r="AO69"/>
  <c r="AP68"/>
  <c r="AN71"/>
  <c r="AU68"/>
  <c r="AV67"/>
  <c r="AT70"/>
  <c r="BG68"/>
  <c r="BF70"/>
  <c r="AG67"/>
  <c r="AI66"/>
  <c r="AH73"/>
  <c r="AD75"/>
  <c r="AE74"/>
  <c r="AC77"/>
  <c r="K63" i="1"/>
  <c r="J66"/>
  <c r="O65"/>
  <c r="I68"/>
  <c r="M63" l="1"/>
  <c r="L63"/>
  <c r="AZ74" i="3"/>
  <c r="BA72"/>
  <c r="AN72"/>
  <c r="AO70"/>
  <c r="AP69"/>
  <c r="AT71"/>
  <c r="AU69"/>
  <c r="AV68"/>
  <c r="BF71"/>
  <c r="BG69"/>
  <c r="AG68"/>
  <c r="AI67"/>
  <c r="AH74"/>
  <c r="AC78"/>
  <c r="AD76"/>
  <c r="AE75"/>
  <c r="K64" i="1"/>
  <c r="J67"/>
  <c r="O66"/>
  <c r="M64" l="1"/>
  <c r="L64"/>
  <c r="BA73" i="3"/>
  <c r="AZ75"/>
  <c r="AO71"/>
  <c r="AP70"/>
  <c r="AN73"/>
  <c r="AU70"/>
  <c r="AV69"/>
  <c r="AT72"/>
  <c r="BG70"/>
  <c r="BF72"/>
  <c r="AG69"/>
  <c r="AI68"/>
  <c r="AH75"/>
  <c r="AD77"/>
  <c r="AE76"/>
  <c r="AC79"/>
  <c r="O67" i="1"/>
  <c r="I70"/>
  <c r="I69"/>
  <c r="AZ76" i="3" l="1"/>
  <c r="BA74"/>
  <c r="AN74"/>
  <c r="AO72"/>
  <c r="AP71"/>
  <c r="AT73"/>
  <c r="AU71"/>
  <c r="AV70"/>
  <c r="BF73"/>
  <c r="BG71"/>
  <c r="AG70"/>
  <c r="AI69"/>
  <c r="AH76"/>
  <c r="AC80"/>
  <c r="AD78"/>
  <c r="AE77"/>
  <c r="K65" i="1"/>
  <c r="J69"/>
  <c r="J68"/>
  <c r="K66"/>
  <c r="O68"/>
  <c r="I71"/>
  <c r="M66" l="1"/>
  <c r="L66"/>
  <c r="M65"/>
  <c r="L65"/>
  <c r="BA75" i="3"/>
  <c r="AZ77"/>
  <c r="AO73"/>
  <c r="AP72"/>
  <c r="AN75"/>
  <c r="AU72"/>
  <c r="AV71"/>
  <c r="AT74"/>
  <c r="BG72"/>
  <c r="BF74"/>
  <c r="AG71"/>
  <c r="AI70"/>
  <c r="AH77"/>
  <c r="AD79"/>
  <c r="AE78"/>
  <c r="AC81"/>
  <c r="K67" i="1"/>
  <c r="J70"/>
  <c r="O69"/>
  <c r="I72"/>
  <c r="M67" l="1"/>
  <c r="L67"/>
  <c r="AZ78" i="3"/>
  <c r="BA76"/>
  <c r="AN76"/>
  <c r="AO74"/>
  <c r="AP73"/>
  <c r="AT75"/>
  <c r="AU73"/>
  <c r="AV72"/>
  <c r="BF75"/>
  <c r="BG73"/>
  <c r="AG72"/>
  <c r="AI71"/>
  <c r="AH78"/>
  <c r="AC82"/>
  <c r="AD80"/>
  <c r="AE79"/>
  <c r="K68" i="1"/>
  <c r="J71"/>
  <c r="O70"/>
  <c r="I73"/>
  <c r="M68" l="1"/>
  <c r="L68"/>
  <c r="BA77" i="3"/>
  <c r="AZ79"/>
  <c r="AO75"/>
  <c r="AP74"/>
  <c r="AN77"/>
  <c r="AU74"/>
  <c r="AV73"/>
  <c r="AT76"/>
  <c r="BG74"/>
  <c r="BF76"/>
  <c r="AG73"/>
  <c r="AI72"/>
  <c r="AH79"/>
  <c r="AD81"/>
  <c r="AE80"/>
  <c r="AC83"/>
  <c r="K69" i="1"/>
  <c r="J72"/>
  <c r="O71"/>
  <c r="I74"/>
  <c r="J73" s="1"/>
  <c r="M69" l="1"/>
  <c r="L69"/>
  <c r="AZ80" i="3"/>
  <c r="BA78"/>
  <c r="AN78"/>
  <c r="AO76"/>
  <c r="AP75"/>
  <c r="AT77"/>
  <c r="AU75"/>
  <c r="AV74"/>
  <c r="BF77"/>
  <c r="BG75"/>
  <c r="AG74"/>
  <c r="AI73"/>
  <c r="AH80"/>
  <c r="AC84"/>
  <c r="AD82"/>
  <c r="AE81"/>
  <c r="K70" i="1"/>
  <c r="O72"/>
  <c r="I75"/>
  <c r="M70" l="1"/>
  <c r="L70"/>
  <c r="BA79" i="3"/>
  <c r="AZ81"/>
  <c r="AO77"/>
  <c r="AP76"/>
  <c r="AN79"/>
  <c r="AU76"/>
  <c r="AV75"/>
  <c r="AT78"/>
  <c r="BG76"/>
  <c r="BF78"/>
  <c r="AG75"/>
  <c r="AI74"/>
  <c r="AH81"/>
  <c r="AD83"/>
  <c r="AE82"/>
  <c r="AC85"/>
  <c r="K71" i="1"/>
  <c r="J74"/>
  <c r="O73"/>
  <c r="I76"/>
  <c r="J75" s="1"/>
  <c r="M71" l="1"/>
  <c r="L71"/>
  <c r="AZ82" i="3"/>
  <c r="BA80"/>
  <c r="AN80"/>
  <c r="AO78"/>
  <c r="AP77"/>
  <c r="AT79"/>
  <c r="AU77"/>
  <c r="AV76"/>
  <c r="BF79"/>
  <c r="BG77"/>
  <c r="AG76"/>
  <c r="AI75"/>
  <c r="AH82"/>
  <c r="AC86"/>
  <c r="AD84"/>
  <c r="AE83"/>
  <c r="K72" i="1"/>
  <c r="O74"/>
  <c r="I77"/>
  <c r="J76" s="1"/>
  <c r="M72" l="1"/>
  <c r="L72"/>
  <c r="BA81" i="3"/>
  <c r="AZ83"/>
  <c r="AO79"/>
  <c r="AP78"/>
  <c r="AN81"/>
  <c r="AU78"/>
  <c r="AV77"/>
  <c r="AT80"/>
  <c r="BG78"/>
  <c r="BF80"/>
  <c r="AG77"/>
  <c r="AI76"/>
  <c r="AH83"/>
  <c r="AD85"/>
  <c r="AE84"/>
  <c r="AC87"/>
  <c r="K73" i="1"/>
  <c r="O75"/>
  <c r="I78"/>
  <c r="J77" s="1"/>
  <c r="M73" l="1"/>
  <c r="L73"/>
  <c r="AZ84" i="3"/>
  <c r="BA82"/>
  <c r="AN82"/>
  <c r="AO80"/>
  <c r="AP79"/>
  <c r="AT81"/>
  <c r="AU79"/>
  <c r="AV78"/>
  <c r="BF81"/>
  <c r="BG79"/>
  <c r="AG78"/>
  <c r="AI77"/>
  <c r="AH84"/>
  <c r="AC88"/>
  <c r="AD86"/>
  <c r="AE85"/>
  <c r="K74" i="1"/>
  <c r="O76"/>
  <c r="M74" l="1"/>
  <c r="L74"/>
  <c r="BA83" i="3"/>
  <c r="AZ85"/>
  <c r="AO81"/>
  <c r="AP80"/>
  <c r="AN83"/>
  <c r="AU80"/>
  <c r="AV79"/>
  <c r="AT82"/>
  <c r="BG80"/>
  <c r="BF82"/>
  <c r="AG79"/>
  <c r="AI78"/>
  <c r="AH85"/>
  <c r="AD87"/>
  <c r="AE86"/>
  <c r="AC89"/>
  <c r="O77" i="1"/>
  <c r="I79"/>
  <c r="AZ86" i="3" l="1"/>
  <c r="BA84"/>
  <c r="AN84"/>
  <c r="AO82"/>
  <c r="AP81"/>
  <c r="AT83"/>
  <c r="AU81"/>
  <c r="AV80"/>
  <c r="BF83"/>
  <c r="BG81"/>
  <c r="AG80"/>
  <c r="AI79"/>
  <c r="AH86"/>
  <c r="AC90"/>
  <c r="AD88"/>
  <c r="AE87"/>
  <c r="K75" i="1"/>
  <c r="J78"/>
  <c r="O78"/>
  <c r="I81"/>
  <c r="I80"/>
  <c r="J79" s="1"/>
  <c r="M75" l="1"/>
  <c r="L75"/>
  <c r="BA85" i="3"/>
  <c r="AZ87"/>
  <c r="AO83"/>
  <c r="AP82"/>
  <c r="AN85"/>
  <c r="AU82"/>
  <c r="AV81"/>
  <c r="AT84"/>
  <c r="BG82"/>
  <c r="BF84"/>
  <c r="AG81"/>
  <c r="AI80"/>
  <c r="AH87"/>
  <c r="AD89"/>
  <c r="AE88"/>
  <c r="AC91"/>
  <c r="K77" i="1"/>
  <c r="K76"/>
  <c r="J80"/>
  <c r="O79"/>
  <c r="I82"/>
  <c r="M76" l="1"/>
  <c r="L76"/>
  <c r="M77"/>
  <c r="L77"/>
  <c r="AZ88" i="3"/>
  <c r="BA86"/>
  <c r="AN86"/>
  <c r="AO84"/>
  <c r="AP83"/>
  <c r="AT85"/>
  <c r="AU83"/>
  <c r="AV82"/>
  <c r="BF85"/>
  <c r="BG83"/>
  <c r="AG82"/>
  <c r="AI81"/>
  <c r="AH88"/>
  <c r="AC92"/>
  <c r="AD90"/>
  <c r="AE89"/>
  <c r="K78" i="1"/>
  <c r="J81"/>
  <c r="O80"/>
  <c r="I83"/>
  <c r="M78" l="1"/>
  <c r="L78"/>
  <c r="BA87" i="3"/>
  <c r="AZ89"/>
  <c r="AO85"/>
  <c r="AP84"/>
  <c r="AN87"/>
  <c r="AU84"/>
  <c r="AV83"/>
  <c r="AT86"/>
  <c r="BG84"/>
  <c r="BF86"/>
  <c r="AG83"/>
  <c r="AI82"/>
  <c r="AH89"/>
  <c r="AD91"/>
  <c r="AE90"/>
  <c r="AC93"/>
  <c r="K79" i="1"/>
  <c r="J82"/>
  <c r="O81"/>
  <c r="I84"/>
  <c r="J83" s="1"/>
  <c r="M79" l="1"/>
  <c r="L79"/>
  <c r="AZ90" i="3"/>
  <c r="BA88"/>
  <c r="AN88"/>
  <c r="AO86"/>
  <c r="AP85"/>
  <c r="AT87"/>
  <c r="AU85"/>
  <c r="AV84"/>
  <c r="BF87"/>
  <c r="BG85"/>
  <c r="AG84"/>
  <c r="AI83"/>
  <c r="AH90"/>
  <c r="AC94"/>
  <c r="AD92"/>
  <c r="AE91"/>
  <c r="K80" i="1"/>
  <c r="O82"/>
  <c r="I85"/>
  <c r="J84" s="1"/>
  <c r="M80" l="1"/>
  <c r="L80"/>
  <c r="BA89" i="3"/>
  <c r="AZ91"/>
  <c r="AO87"/>
  <c r="AP86"/>
  <c r="AN89"/>
  <c r="AU86"/>
  <c r="AV85"/>
  <c r="AT88"/>
  <c r="BG86"/>
  <c r="BF88"/>
  <c r="AG85"/>
  <c r="AI84"/>
  <c r="AH91"/>
  <c r="AD93"/>
  <c r="AE92"/>
  <c r="AC95"/>
  <c r="K81" i="1"/>
  <c r="O83"/>
  <c r="I86"/>
  <c r="K82" s="1"/>
  <c r="M82" l="1"/>
  <c r="L82"/>
  <c r="M81"/>
  <c r="L81"/>
  <c r="AZ92" i="3"/>
  <c r="BA90"/>
  <c r="AN90"/>
  <c r="AO88"/>
  <c r="AP87"/>
  <c r="AT89"/>
  <c r="AU87"/>
  <c r="AV86"/>
  <c r="BF89"/>
  <c r="BG87"/>
  <c r="AG86"/>
  <c r="AI85"/>
  <c r="AH92"/>
  <c r="AC96"/>
  <c r="AD94"/>
  <c r="AE93"/>
  <c r="J85" i="1"/>
  <c r="O84"/>
  <c r="I87"/>
  <c r="K83" s="1"/>
  <c r="M83" l="1"/>
  <c r="L83"/>
  <c r="BA91" i="3"/>
  <c r="AZ93"/>
  <c r="AO89"/>
  <c r="AP88"/>
  <c r="AN91"/>
  <c r="AU88"/>
  <c r="AV87"/>
  <c r="AT90"/>
  <c r="BG88"/>
  <c r="BF90"/>
  <c r="AG87"/>
  <c r="AI86"/>
  <c r="AH93"/>
  <c r="AD95"/>
  <c r="AE94"/>
  <c r="AC97"/>
  <c r="O85" i="1"/>
  <c r="I88"/>
  <c r="K84" s="1"/>
  <c r="M84" l="1"/>
  <c r="L84"/>
  <c r="AZ94" i="3"/>
  <c r="BA92"/>
  <c r="AN92"/>
  <c r="AO90"/>
  <c r="AP89"/>
  <c r="AT91"/>
  <c r="AU89"/>
  <c r="AV88"/>
  <c r="BF91"/>
  <c r="BG89"/>
  <c r="AG88"/>
  <c r="AI87"/>
  <c r="AH94"/>
  <c r="AC98"/>
  <c r="AD96"/>
  <c r="AE95"/>
  <c r="O86" i="1"/>
  <c r="I89"/>
  <c r="K85" s="1"/>
  <c r="M85" l="1"/>
  <c r="R5" s="1"/>
  <c r="L85"/>
  <c r="BA93" i="3"/>
  <c r="AZ95"/>
  <c r="AO91"/>
  <c r="AP90"/>
  <c r="AN93"/>
  <c r="AU90"/>
  <c r="AV89"/>
  <c r="AT92"/>
  <c r="BG90"/>
  <c r="BF92"/>
  <c r="AG89"/>
  <c r="AI88"/>
  <c r="AH95"/>
  <c r="AD97"/>
  <c r="AE96"/>
  <c r="AC99"/>
  <c r="R2" i="1"/>
  <c r="R4"/>
  <c r="R10"/>
  <c r="R3"/>
  <c r="O87"/>
  <c r="R9" s="1"/>
  <c r="AZ96" i="3" l="1"/>
  <c r="BA94"/>
  <c r="AN94"/>
  <c r="AO92"/>
  <c r="AP91"/>
  <c r="AT93"/>
  <c r="AU91"/>
  <c r="AV90"/>
  <c r="BF93"/>
  <c r="BG91"/>
  <c r="AG90"/>
  <c r="AI89"/>
  <c r="AH96"/>
  <c r="AC100"/>
  <c r="AD98"/>
  <c r="AE97"/>
  <c r="O88" i="1"/>
  <c r="R8" s="1"/>
  <c r="F27"/>
  <c r="F24"/>
  <c r="BA95" i="3" l="1"/>
  <c r="AZ97"/>
  <c r="AO93"/>
  <c r="AP92"/>
  <c r="AN95"/>
  <c r="AU92"/>
  <c r="AV91"/>
  <c r="AT94"/>
  <c r="BG92"/>
  <c r="BF94"/>
  <c r="AG91"/>
  <c r="AI90"/>
  <c r="AH97"/>
  <c r="AD99"/>
  <c r="AE98"/>
  <c r="AC101"/>
  <c r="O89" i="1"/>
  <c r="R7" s="1"/>
  <c r="AZ98" i="3" l="1"/>
  <c r="BA96"/>
  <c r="AN96"/>
  <c r="AO94"/>
  <c r="AP93"/>
  <c r="AT95"/>
  <c r="AU93"/>
  <c r="AV92"/>
  <c r="BF95"/>
  <c r="BG93"/>
  <c r="AG92"/>
  <c r="AI91"/>
  <c r="AH98"/>
  <c r="AC102"/>
  <c r="AD100"/>
  <c r="AE99"/>
  <c r="O90" i="1"/>
  <c r="R6" s="1"/>
  <c r="F9"/>
  <c r="F21"/>
  <c r="BA97" i="3" l="1"/>
  <c r="AZ99"/>
  <c r="AO95"/>
  <c r="AP94"/>
  <c r="AN97"/>
  <c r="AU94"/>
  <c r="AV93"/>
  <c r="AT96"/>
  <c r="BG94"/>
  <c r="BF96"/>
  <c r="AG93"/>
  <c r="AI92"/>
  <c r="AH99"/>
  <c r="AD101"/>
  <c r="AE100"/>
  <c r="AC103"/>
  <c r="AZ100" l="1"/>
  <c r="BA98"/>
  <c r="AN98"/>
  <c r="AO96"/>
  <c r="AP95"/>
  <c r="AT97"/>
  <c r="AU95"/>
  <c r="AV94"/>
  <c r="BF97"/>
  <c r="BG95"/>
  <c r="AG94"/>
  <c r="AI93"/>
  <c r="AH100"/>
  <c r="AC104"/>
  <c r="AD102"/>
  <c r="AE101"/>
  <c r="BA99" l="1"/>
  <c r="AZ101"/>
  <c r="AO97"/>
  <c r="AP96"/>
  <c r="AN99"/>
  <c r="AU96"/>
  <c r="AV95"/>
  <c r="AT98"/>
  <c r="BG96"/>
  <c r="BF98"/>
  <c r="AG95"/>
  <c r="AI94"/>
  <c r="AH101"/>
  <c r="AD103"/>
  <c r="AE102"/>
  <c r="AC105"/>
  <c r="AZ102" l="1"/>
  <c r="BA100"/>
  <c r="AN100"/>
  <c r="AO98"/>
  <c r="AP97"/>
  <c r="AT99"/>
  <c r="AU97"/>
  <c r="AV96"/>
  <c r="BF99"/>
  <c r="BG97"/>
  <c r="AG96"/>
  <c r="AI95"/>
  <c r="AH102"/>
  <c r="AC106"/>
  <c r="AD104"/>
  <c r="AE103"/>
  <c r="BA101" l="1"/>
  <c r="AZ103"/>
  <c r="AO99"/>
  <c r="AP98"/>
  <c r="AN101"/>
  <c r="AU98"/>
  <c r="AV97"/>
  <c r="AT100"/>
  <c r="BG98"/>
  <c r="BF100"/>
  <c r="AG97"/>
  <c r="AI96"/>
  <c r="AH103"/>
  <c r="AD105"/>
  <c r="AE104"/>
  <c r="AC107"/>
  <c r="AZ104" l="1"/>
  <c r="BA102"/>
  <c r="AN102"/>
  <c r="AO100"/>
  <c r="AP99"/>
  <c r="AT101"/>
  <c r="AU99"/>
  <c r="AV98"/>
  <c r="BF101"/>
  <c r="BG99"/>
  <c r="AG98"/>
  <c r="AI97"/>
  <c r="AH104"/>
  <c r="AC108"/>
  <c r="AD106"/>
  <c r="AE105"/>
  <c r="BA103" l="1"/>
  <c r="AZ105"/>
  <c r="AO101"/>
  <c r="AP100"/>
  <c r="AN103"/>
  <c r="AU100"/>
  <c r="AV99"/>
  <c r="AT102"/>
  <c r="BG100"/>
  <c r="BF102"/>
  <c r="AG99"/>
  <c r="AI98"/>
  <c r="AH105"/>
  <c r="AD107"/>
  <c r="AE106"/>
  <c r="AC109"/>
  <c r="AZ106" l="1"/>
  <c r="BA104"/>
  <c r="AN104"/>
  <c r="AO102"/>
  <c r="AP101"/>
  <c r="AT103"/>
  <c r="AU101"/>
  <c r="AV100"/>
  <c r="BF103"/>
  <c r="BG101"/>
  <c r="AG100"/>
  <c r="AI99"/>
  <c r="AH106"/>
  <c r="AC110"/>
  <c r="AD108"/>
  <c r="AE107"/>
  <c r="BA105" l="1"/>
  <c r="AZ107"/>
  <c r="AO103"/>
  <c r="AP102"/>
  <c r="AN105"/>
  <c r="AU102"/>
  <c r="AV101"/>
  <c r="AT104"/>
  <c r="BG102"/>
  <c r="BF104"/>
  <c r="AG101"/>
  <c r="AI100"/>
  <c r="AH107"/>
  <c r="AD109"/>
  <c r="AE108"/>
  <c r="AC111"/>
  <c r="AZ108" l="1"/>
  <c r="BA106"/>
  <c r="AN106"/>
  <c r="AO104"/>
  <c r="AP103"/>
  <c r="AT105"/>
  <c r="AU103"/>
  <c r="AV102"/>
  <c r="BF105"/>
  <c r="BG103"/>
  <c r="AG102"/>
  <c r="AI101"/>
  <c r="AH108"/>
  <c r="AC112"/>
  <c r="AD110"/>
  <c r="AE109"/>
  <c r="BA107" l="1"/>
  <c r="AZ109"/>
  <c r="AO105"/>
  <c r="AP104"/>
  <c r="AN107"/>
  <c r="AU104"/>
  <c r="AV103"/>
  <c r="AT106"/>
  <c r="BG104"/>
  <c r="BF106"/>
  <c r="AG103"/>
  <c r="AI102"/>
  <c r="AH109"/>
  <c r="AD111"/>
  <c r="AE110"/>
  <c r="AC113"/>
  <c r="AZ110" l="1"/>
  <c r="BA108"/>
  <c r="AN108"/>
  <c r="AO106"/>
  <c r="AP105"/>
  <c r="AT107"/>
  <c r="AU105"/>
  <c r="AV104"/>
  <c r="BF107"/>
  <c r="BG105"/>
  <c r="AG104"/>
  <c r="AI103"/>
  <c r="AH110"/>
  <c r="AC114"/>
  <c r="AD112"/>
  <c r="AE111"/>
  <c r="BA109" l="1"/>
  <c r="AZ111"/>
  <c r="AO107"/>
  <c r="AP106"/>
  <c r="AN109"/>
  <c r="AU106"/>
  <c r="AV105"/>
  <c r="AT108"/>
  <c r="BG106"/>
  <c r="BF108"/>
  <c r="AG105"/>
  <c r="AI104"/>
  <c r="AH111"/>
  <c r="AD113"/>
  <c r="AE112"/>
  <c r="AC115"/>
  <c r="AZ112" l="1"/>
  <c r="BA110"/>
  <c r="AN110"/>
  <c r="AO108"/>
  <c r="AP107"/>
  <c r="AT109"/>
  <c r="AU107"/>
  <c r="AV106"/>
  <c r="BF109"/>
  <c r="BG107"/>
  <c r="AG106"/>
  <c r="AI105"/>
  <c r="AC116"/>
  <c r="AD114"/>
  <c r="AE113"/>
  <c r="BA111" l="1"/>
  <c r="AZ113"/>
  <c r="AO109"/>
  <c r="AP108"/>
  <c r="AN111"/>
  <c r="AU108"/>
  <c r="AV107"/>
  <c r="AT110"/>
  <c r="BG108"/>
  <c r="BF110"/>
  <c r="AG107"/>
  <c r="AI106"/>
  <c r="AD115"/>
  <c r="AE114"/>
  <c r="AC117"/>
  <c r="AZ114" l="1"/>
  <c r="BA112"/>
  <c r="AN112"/>
  <c r="AO110"/>
  <c r="AP109"/>
  <c r="AT111"/>
  <c r="AU109"/>
  <c r="AV108"/>
  <c r="BF111"/>
  <c r="BG109"/>
  <c r="AG108"/>
  <c r="AI107"/>
  <c r="AC118"/>
  <c r="AD116"/>
  <c r="AE115"/>
  <c r="BA113" l="1"/>
  <c r="AZ115"/>
  <c r="AO111"/>
  <c r="AP110"/>
  <c r="AN113"/>
  <c r="AU110"/>
  <c r="AV109"/>
  <c r="AT112"/>
  <c r="BG110"/>
  <c r="BF112"/>
  <c r="AG109"/>
  <c r="AI108"/>
  <c r="AD117"/>
  <c r="AE116"/>
  <c r="AC119"/>
  <c r="AZ116" l="1"/>
  <c r="BA114"/>
  <c r="AN114"/>
  <c r="AO112"/>
  <c r="AP111"/>
  <c r="AT113"/>
  <c r="AU111"/>
  <c r="AV110"/>
  <c r="BF113"/>
  <c r="BG111"/>
  <c r="AG110"/>
  <c r="AI109"/>
  <c r="AC120"/>
  <c r="AD118"/>
  <c r="AE117"/>
  <c r="BA115" l="1"/>
  <c r="AZ117"/>
  <c r="AO113"/>
  <c r="AP112"/>
  <c r="AN115"/>
  <c r="AU112"/>
  <c r="AV111"/>
  <c r="AT114"/>
  <c r="BG112"/>
  <c r="BF114"/>
  <c r="AG111"/>
  <c r="AI111" s="1"/>
  <c r="AI110"/>
  <c r="AD119"/>
  <c r="AE118"/>
  <c r="AZ118" l="1"/>
  <c r="BA116"/>
  <c r="AN116"/>
  <c r="AO114"/>
  <c r="AP113"/>
  <c r="AT115"/>
  <c r="AU113"/>
  <c r="AV112"/>
  <c r="BF115"/>
  <c r="BG113"/>
  <c r="AD120"/>
  <c r="AE120" s="1"/>
  <c r="AE119"/>
  <c r="BA117" l="1"/>
  <c r="AZ119"/>
  <c r="AO115"/>
  <c r="AP114"/>
  <c r="AN117"/>
  <c r="AU114"/>
  <c r="AV113"/>
  <c r="AT116"/>
  <c r="BG114"/>
  <c r="BF116"/>
  <c r="AZ120" l="1"/>
  <c r="BA118"/>
  <c r="AN118"/>
  <c r="AO116"/>
  <c r="AP115"/>
  <c r="AT117"/>
  <c r="AU115"/>
  <c r="AV114"/>
  <c r="BF117"/>
  <c r="BG115"/>
  <c r="BA119" l="1"/>
  <c r="AZ121"/>
  <c r="AO117"/>
  <c r="AP116"/>
  <c r="AN119"/>
  <c r="AU116"/>
  <c r="AV115"/>
  <c r="AT118"/>
  <c r="BG116"/>
  <c r="BF118"/>
  <c r="AZ122" l="1"/>
  <c r="BA120"/>
  <c r="AN120"/>
  <c r="AO118"/>
  <c r="AP117"/>
  <c r="AT119"/>
  <c r="AU117"/>
  <c r="AV116"/>
  <c r="BF119"/>
  <c r="BG117"/>
  <c r="BA121" l="1"/>
  <c r="AZ123"/>
  <c r="AO119"/>
  <c r="AP118"/>
  <c r="AN121"/>
  <c r="AU118"/>
  <c r="AV117"/>
  <c r="AT120"/>
  <c r="BG118"/>
  <c r="BF120"/>
  <c r="AZ124" l="1"/>
  <c r="BA122"/>
  <c r="AN122"/>
  <c r="AO120"/>
  <c r="AP119"/>
  <c r="AT121"/>
  <c r="AU119"/>
  <c r="AV118"/>
  <c r="BF121"/>
  <c r="BG119"/>
  <c r="BH118"/>
  <c r="BA123" l="1"/>
  <c r="AZ125"/>
  <c r="AO121"/>
  <c r="AP120"/>
  <c r="AN123"/>
  <c r="AU120"/>
  <c r="AV119"/>
  <c r="AT122"/>
  <c r="BG120"/>
  <c r="BH119"/>
  <c r="BF122"/>
  <c r="AZ126" l="1"/>
  <c r="BA124"/>
  <c r="AN124"/>
  <c r="AO122"/>
  <c r="AP121"/>
  <c r="AT123"/>
  <c r="AU121"/>
  <c r="AV120"/>
  <c r="BF123"/>
  <c r="BG121"/>
  <c r="BH120"/>
  <c r="BA125" l="1"/>
  <c r="AZ127"/>
  <c r="AO123"/>
  <c r="AP122"/>
  <c r="AN125"/>
  <c r="AU122"/>
  <c r="AV121"/>
  <c r="AT124"/>
  <c r="BG122"/>
  <c r="BH121"/>
  <c r="BF124"/>
  <c r="AZ128" l="1"/>
  <c r="BA126"/>
  <c r="AN126"/>
  <c r="AO124"/>
  <c r="AP123"/>
  <c r="AT125"/>
  <c r="AU123"/>
  <c r="AV122"/>
  <c r="BF125"/>
  <c r="BG123"/>
  <c r="BH122"/>
  <c r="BA127" l="1"/>
  <c r="AZ129"/>
  <c r="AO125"/>
  <c r="AP124"/>
  <c r="AN127"/>
  <c r="AU124"/>
  <c r="AV123"/>
  <c r="AT126"/>
  <c r="BG124"/>
  <c r="BH123"/>
  <c r="BF126"/>
  <c r="AZ130" l="1"/>
  <c r="BA128"/>
  <c r="AN128"/>
  <c r="AO126"/>
  <c r="AP125"/>
  <c r="AT127"/>
  <c r="AU125"/>
  <c r="AV124"/>
  <c r="BF127"/>
  <c r="BG125"/>
  <c r="BH124"/>
  <c r="BA129" l="1"/>
  <c r="AZ131"/>
  <c r="AO127"/>
  <c r="AP126"/>
  <c r="AN129"/>
  <c r="AU126"/>
  <c r="AV125"/>
  <c r="AT128"/>
  <c r="BG126"/>
  <c r="BH125"/>
  <c r="BF128"/>
  <c r="AZ132" l="1"/>
  <c r="BA130"/>
  <c r="AN130"/>
  <c r="AO128"/>
  <c r="AP127"/>
  <c r="AT129"/>
  <c r="AU127"/>
  <c r="AV126"/>
  <c r="BF129"/>
  <c r="BG127"/>
  <c r="BH126"/>
  <c r="BA131" l="1"/>
  <c r="AZ133"/>
  <c r="AO129"/>
  <c r="AP128"/>
  <c r="AN131"/>
  <c r="AU128"/>
  <c r="AV127"/>
  <c r="AT130"/>
  <c r="BG128"/>
  <c r="BH127"/>
  <c r="BF130"/>
  <c r="AZ134" l="1"/>
  <c r="BA132"/>
  <c r="AN132"/>
  <c r="AO130"/>
  <c r="AP129"/>
  <c r="AT131"/>
  <c r="AU129"/>
  <c r="AV128"/>
  <c r="BF131"/>
  <c r="BG129"/>
  <c r="BH128"/>
  <c r="BA133" l="1"/>
  <c r="AZ135"/>
  <c r="AO131"/>
  <c r="AP130"/>
  <c r="AN133"/>
  <c r="AU130"/>
  <c r="AV129"/>
  <c r="AT132"/>
  <c r="BG130"/>
  <c r="BH129"/>
  <c r="BF132"/>
  <c r="AZ136" l="1"/>
  <c r="BA134"/>
  <c r="AN134"/>
  <c r="AO132"/>
  <c r="AP131"/>
  <c r="AT133"/>
  <c r="AU131"/>
  <c r="AV130"/>
  <c r="BF133"/>
  <c r="BG131"/>
  <c r="BH130"/>
  <c r="BA135" l="1"/>
  <c r="AZ137"/>
  <c r="AO133"/>
  <c r="AP132"/>
  <c r="AN135"/>
  <c r="AU132"/>
  <c r="AV131"/>
  <c r="AT134"/>
  <c r="BG132"/>
  <c r="BH131"/>
  <c r="BF134"/>
  <c r="AZ138" l="1"/>
  <c r="BA136"/>
  <c r="AN136"/>
  <c r="AO134"/>
  <c r="AP133"/>
  <c r="AT135"/>
  <c r="AU133"/>
  <c r="AV132"/>
  <c r="BF135"/>
  <c r="BG133"/>
  <c r="BH132"/>
  <c r="BA137" l="1"/>
  <c r="AZ139"/>
  <c r="AO135"/>
  <c r="AP134"/>
  <c r="AN137"/>
  <c r="AU134"/>
  <c r="AV133"/>
  <c r="AT136"/>
  <c r="BG134"/>
  <c r="BH133"/>
  <c r="BF136"/>
  <c r="AZ140" l="1"/>
  <c r="BA138"/>
  <c r="AN138"/>
  <c r="AO136"/>
  <c r="AP135"/>
  <c r="AT137"/>
  <c r="AU135"/>
  <c r="AV134"/>
  <c r="BF137"/>
  <c r="BG135"/>
  <c r="BH134"/>
  <c r="BA139" l="1"/>
  <c r="AZ141"/>
  <c r="AO137"/>
  <c r="AP136"/>
  <c r="AN139"/>
  <c r="AU136"/>
  <c r="AV135"/>
  <c r="AT138"/>
  <c r="BG136"/>
  <c r="BH135"/>
  <c r="BF138"/>
  <c r="AZ142" l="1"/>
  <c r="BA140"/>
  <c r="AN140"/>
  <c r="AO138"/>
  <c r="AP137"/>
  <c r="AT139"/>
  <c r="AU137"/>
  <c r="AV136"/>
  <c r="BF139"/>
  <c r="BG137"/>
  <c r="BH136"/>
  <c r="BA141" l="1"/>
  <c r="AZ143"/>
  <c r="AO139"/>
  <c r="AP138"/>
  <c r="AN141"/>
  <c r="AU138"/>
  <c r="AV137"/>
  <c r="AT140"/>
  <c r="BG138"/>
  <c r="BH137"/>
  <c r="BF140"/>
  <c r="AZ144" l="1"/>
  <c r="BA142"/>
  <c r="AN142"/>
  <c r="AO140"/>
  <c r="AP139"/>
  <c r="AT141"/>
  <c r="AU139"/>
  <c r="AV138"/>
  <c r="BF141"/>
  <c r="BG139"/>
  <c r="BH138"/>
  <c r="BA143" l="1"/>
  <c r="AZ145"/>
  <c r="AO141"/>
  <c r="AP140"/>
  <c r="AN143"/>
  <c r="AU140"/>
  <c r="AV139"/>
  <c r="AT142"/>
  <c r="BG140"/>
  <c r="BH139"/>
  <c r="BF142"/>
  <c r="AZ146" l="1"/>
  <c r="BA144"/>
  <c r="AN144"/>
  <c r="AO142"/>
  <c r="AP141"/>
  <c r="AT143"/>
  <c r="AU141"/>
  <c r="AV140"/>
  <c r="BF143"/>
  <c r="BG141"/>
  <c r="BH140"/>
  <c r="BA145" l="1"/>
  <c r="AZ147"/>
  <c r="AO143"/>
  <c r="AP142"/>
  <c r="AN145"/>
  <c r="AU142"/>
  <c r="AV141"/>
  <c r="AT144"/>
  <c r="BG142"/>
  <c r="BH141"/>
  <c r="BF144"/>
  <c r="AZ148" l="1"/>
  <c r="BA146"/>
  <c r="AN146"/>
  <c r="AO144"/>
  <c r="AP143"/>
  <c r="AT145"/>
  <c r="AU143"/>
  <c r="AV142"/>
  <c r="BF145"/>
  <c r="BG143"/>
  <c r="BH142"/>
  <c r="BA147" l="1"/>
  <c r="AZ149"/>
  <c r="AO145"/>
  <c r="AP144"/>
  <c r="AN147"/>
  <c r="AU144"/>
  <c r="AV143"/>
  <c r="AT146"/>
  <c r="BG144"/>
  <c r="BH143"/>
  <c r="BF146"/>
  <c r="AZ150" l="1"/>
  <c r="BA148"/>
  <c r="AN148"/>
  <c r="AO146"/>
  <c r="AP145"/>
  <c r="AT147"/>
  <c r="AU145"/>
  <c r="AV144"/>
  <c r="BF147"/>
  <c r="BG145"/>
  <c r="BH144"/>
  <c r="BA149" l="1"/>
  <c r="AZ151"/>
  <c r="AO147"/>
  <c r="AP146"/>
  <c r="AN149"/>
  <c r="AU146"/>
  <c r="AV145"/>
  <c r="AT148"/>
  <c r="BG146"/>
  <c r="BH145"/>
  <c r="BF148"/>
  <c r="AZ152" l="1"/>
  <c r="BA150"/>
  <c r="AN150"/>
  <c r="AO148"/>
  <c r="AP147"/>
  <c r="AT149"/>
  <c r="AU147"/>
  <c r="AV146"/>
  <c r="BG147"/>
  <c r="BH146"/>
  <c r="BF149"/>
  <c r="BA151" l="1"/>
  <c r="AZ153"/>
  <c r="AO149"/>
  <c r="AP148"/>
  <c r="AN151"/>
  <c r="AU148"/>
  <c r="AV147"/>
  <c r="AT150"/>
  <c r="BF150"/>
  <c r="BG148"/>
  <c r="BH147"/>
  <c r="AZ154" l="1"/>
  <c r="BA152"/>
  <c r="AN152"/>
  <c r="AO150"/>
  <c r="AP149"/>
  <c r="AT151"/>
  <c r="AU149"/>
  <c r="AV148"/>
  <c r="BG149"/>
  <c r="BH148"/>
  <c r="BF151"/>
  <c r="BA153" l="1"/>
  <c r="AZ155"/>
  <c r="AO151"/>
  <c r="AP150"/>
  <c r="AN153"/>
  <c r="AU150"/>
  <c r="AV149"/>
  <c r="AT152"/>
  <c r="BF152"/>
  <c r="BG150"/>
  <c r="BH149"/>
  <c r="AZ156" l="1"/>
  <c r="BA154"/>
  <c r="AN154"/>
  <c r="AO152"/>
  <c r="AP151"/>
  <c r="AT153"/>
  <c r="AU151"/>
  <c r="AV150"/>
  <c r="BG151"/>
  <c r="BH150"/>
  <c r="BF153"/>
  <c r="BA155" l="1"/>
  <c r="AZ157"/>
  <c r="AO153"/>
  <c r="AP152"/>
  <c r="AN155"/>
  <c r="AU152"/>
  <c r="AV151"/>
  <c r="AT154"/>
  <c r="BF154"/>
  <c r="BG152"/>
  <c r="BH151"/>
  <c r="AZ158" l="1"/>
  <c r="BA156"/>
  <c r="AN156"/>
  <c r="AO154"/>
  <c r="AP153"/>
  <c r="AT155"/>
  <c r="AU153"/>
  <c r="AV152"/>
  <c r="BG153"/>
  <c r="BH152"/>
  <c r="BF155"/>
  <c r="BA157" l="1"/>
  <c r="AZ159"/>
  <c r="AO155"/>
  <c r="AP154"/>
  <c r="AN157"/>
  <c r="AU154"/>
  <c r="AV153"/>
  <c r="AT156"/>
  <c r="BF156"/>
  <c r="BG154"/>
  <c r="BH153"/>
  <c r="AZ160" l="1"/>
  <c r="BA158"/>
  <c r="AN158"/>
  <c r="AO156"/>
  <c r="AP155"/>
  <c r="AT157"/>
  <c r="AU155"/>
  <c r="AV154"/>
  <c r="BG155"/>
  <c r="BH154"/>
  <c r="BF157"/>
  <c r="BA159" l="1"/>
  <c r="AZ161"/>
  <c r="AO157"/>
  <c r="AP156"/>
  <c r="AN159"/>
  <c r="AU156"/>
  <c r="AV155"/>
  <c r="AT158"/>
  <c r="BF158"/>
  <c r="BG156"/>
  <c r="BH155"/>
  <c r="AZ162" l="1"/>
  <c r="BA160"/>
  <c r="AN160"/>
  <c r="AO158"/>
  <c r="AP157"/>
  <c r="AT159"/>
  <c r="AU157"/>
  <c r="AV156"/>
  <c r="BG157"/>
  <c r="BH156"/>
  <c r="BF159"/>
  <c r="BA161" l="1"/>
  <c r="AZ163"/>
  <c r="AO159"/>
  <c r="AP158"/>
  <c r="AN161"/>
  <c r="AU158"/>
  <c r="AV157"/>
  <c r="AT160"/>
  <c r="BF160"/>
  <c r="BG158"/>
  <c r="BH157"/>
  <c r="AZ164" l="1"/>
  <c r="BA162"/>
  <c r="AN162"/>
  <c r="AO160"/>
  <c r="AP159"/>
  <c r="AT161"/>
  <c r="AU159"/>
  <c r="AV158"/>
  <c r="BG159"/>
  <c r="BH158"/>
  <c r="BF161"/>
  <c r="BA163" l="1"/>
  <c r="AZ165"/>
  <c r="AO161"/>
  <c r="AP160"/>
  <c r="AN163"/>
  <c r="AU160"/>
  <c r="AV159"/>
  <c r="AT162"/>
  <c r="BF162"/>
  <c r="BG160"/>
  <c r="BH159"/>
  <c r="AZ166" l="1"/>
  <c r="BA164"/>
  <c r="AN164"/>
  <c r="AO162"/>
  <c r="AP161"/>
  <c r="AT163"/>
  <c r="AU161"/>
  <c r="AV160"/>
  <c r="BG161"/>
  <c r="BH160"/>
  <c r="BF163"/>
  <c r="BA165" l="1"/>
  <c r="AZ167"/>
  <c r="AO163"/>
  <c r="AP162"/>
  <c r="AN165"/>
  <c r="AU162"/>
  <c r="AV161"/>
  <c r="AT164"/>
  <c r="BF164"/>
  <c r="BG162"/>
  <c r="BH161"/>
  <c r="AZ168" l="1"/>
  <c r="BA166"/>
  <c r="AN166"/>
  <c r="AO164"/>
  <c r="AP163"/>
  <c r="AT165"/>
  <c r="AU163"/>
  <c r="AV162"/>
  <c r="BG163"/>
  <c r="BH162"/>
  <c r="BF165"/>
  <c r="BA167" l="1"/>
  <c r="AZ169"/>
  <c r="AO165"/>
  <c r="AP164"/>
  <c r="AN167"/>
  <c r="AU164"/>
  <c r="AV163"/>
  <c r="AT166"/>
  <c r="BF166"/>
  <c r="BG164"/>
  <c r="BH163"/>
  <c r="AZ170" l="1"/>
  <c r="BA168"/>
  <c r="AN168"/>
  <c r="AO166"/>
  <c r="AP165"/>
  <c r="AT167"/>
  <c r="AU165"/>
  <c r="AV164"/>
  <c r="BG165"/>
  <c r="BH164"/>
  <c r="BF167"/>
  <c r="BA169" l="1"/>
  <c r="AZ171"/>
  <c r="AO167"/>
  <c r="AP166"/>
  <c r="AN169"/>
  <c r="AU166"/>
  <c r="AV165"/>
  <c r="AT168"/>
  <c r="BF168"/>
  <c r="BG166"/>
  <c r="BH165"/>
  <c r="AZ172" l="1"/>
  <c r="BA170"/>
  <c r="AN170"/>
  <c r="AO168"/>
  <c r="AP167"/>
  <c r="AT169"/>
  <c r="AU167"/>
  <c r="AV166"/>
  <c r="BG167"/>
  <c r="BH166"/>
  <c r="BF169"/>
  <c r="BA171" l="1"/>
  <c r="AZ173"/>
  <c r="AO169"/>
  <c r="AP168"/>
  <c r="AN171"/>
  <c r="AU168"/>
  <c r="AV167"/>
  <c r="AT170"/>
  <c r="BF170"/>
  <c r="BG168"/>
  <c r="BH167"/>
  <c r="AZ174" l="1"/>
  <c r="BA172"/>
  <c r="AO170"/>
  <c r="AP169"/>
  <c r="AN172"/>
  <c r="AU169"/>
  <c r="AV168"/>
  <c r="AT171"/>
  <c r="BG169"/>
  <c r="BH168"/>
  <c r="BF171"/>
  <c r="BA173" l="1"/>
  <c r="AZ175"/>
  <c r="AN173"/>
  <c r="AO171"/>
  <c r="AP170"/>
  <c r="AT172"/>
  <c r="AU170"/>
  <c r="AV169"/>
  <c r="BF172"/>
  <c r="BG170"/>
  <c r="BH169"/>
  <c r="AZ176" l="1"/>
  <c r="BA174"/>
  <c r="AO172"/>
  <c r="AP171"/>
  <c r="AN174"/>
  <c r="AU171"/>
  <c r="AV170"/>
  <c r="AT173"/>
  <c r="BG171"/>
  <c r="BH170"/>
  <c r="BF173"/>
  <c r="BA175" l="1"/>
  <c r="AZ177"/>
  <c r="AN175"/>
  <c r="AO173"/>
  <c r="AP172"/>
  <c r="AT174"/>
  <c r="AU172"/>
  <c r="AV171"/>
  <c r="BF174"/>
  <c r="BG172"/>
  <c r="BH171"/>
  <c r="AZ178" l="1"/>
  <c r="BA176"/>
  <c r="AO174"/>
  <c r="AP173"/>
  <c r="AN176"/>
  <c r="AU173"/>
  <c r="AV172"/>
  <c r="AT175"/>
  <c r="BG173"/>
  <c r="BH172"/>
  <c r="BF175"/>
  <c r="BA177" l="1"/>
  <c r="AZ179"/>
  <c r="AN177"/>
  <c r="AO175"/>
  <c r="AP174"/>
  <c r="AT176"/>
  <c r="AU174"/>
  <c r="AV173"/>
  <c r="BF176"/>
  <c r="BG174"/>
  <c r="BH173"/>
  <c r="BA178" l="1"/>
  <c r="AZ180"/>
  <c r="AO176"/>
  <c r="AP175"/>
  <c r="AN178"/>
  <c r="AU175"/>
  <c r="AV174"/>
  <c r="AT177"/>
  <c r="BG175"/>
  <c r="BH174"/>
  <c r="BF177"/>
  <c r="BA179" l="1"/>
  <c r="AZ181"/>
  <c r="AN179"/>
  <c r="AO177"/>
  <c r="AP176"/>
  <c r="AU176"/>
  <c r="AV175"/>
  <c r="AT178"/>
  <c r="BG176"/>
  <c r="BH175"/>
  <c r="BF178"/>
  <c r="AZ182" l="1"/>
  <c r="BA180"/>
  <c r="AO178"/>
  <c r="AP177"/>
  <c r="AN180"/>
  <c r="AT179"/>
  <c r="AU177"/>
  <c r="AV176"/>
  <c r="BF179"/>
  <c r="BG177"/>
  <c r="BH176"/>
  <c r="BA181" l="1"/>
  <c r="AZ183"/>
  <c r="AN181"/>
  <c r="AO179"/>
  <c r="AP178"/>
  <c r="AU178"/>
  <c r="AV177"/>
  <c r="AT180"/>
  <c r="BG178"/>
  <c r="BH177"/>
  <c r="BF180"/>
  <c r="AZ184" l="1"/>
  <c r="BA182"/>
  <c r="AO180"/>
  <c r="AP179"/>
  <c r="AN182"/>
  <c r="AT181"/>
  <c r="AU179"/>
  <c r="AV178"/>
  <c r="BF181"/>
  <c r="BG179"/>
  <c r="BH178"/>
  <c r="BA183" l="1"/>
  <c r="AZ185"/>
  <c r="AN183"/>
  <c r="AO181"/>
  <c r="AP180"/>
  <c r="AU180"/>
  <c r="AV179"/>
  <c r="AT182"/>
  <c r="BG180"/>
  <c r="BH179"/>
  <c r="BF182"/>
  <c r="AZ186" l="1"/>
  <c r="BA184"/>
  <c r="AO182"/>
  <c r="AP181"/>
  <c r="AN184"/>
  <c r="AT183"/>
  <c r="AU181"/>
  <c r="AV180"/>
  <c r="BF183"/>
  <c r="BG181"/>
  <c r="BH180"/>
  <c r="BA185" l="1"/>
  <c r="AZ187"/>
  <c r="AN185"/>
  <c r="AO183"/>
  <c r="AP182"/>
  <c r="AU182"/>
  <c r="AV181"/>
  <c r="AT184"/>
  <c r="BG182"/>
  <c r="BH181"/>
  <c r="BF184"/>
  <c r="AZ188" l="1"/>
  <c r="BA186"/>
  <c r="AO184"/>
  <c r="AP183"/>
  <c r="AN186"/>
  <c r="AT185"/>
  <c r="AU183"/>
  <c r="AV182"/>
  <c r="BF185"/>
  <c r="BG183"/>
  <c r="BH182"/>
  <c r="BA187" l="1"/>
  <c r="AZ189"/>
  <c r="AN187"/>
  <c r="AO185"/>
  <c r="AP184"/>
  <c r="AU184"/>
  <c r="AV183"/>
  <c r="AT186"/>
  <c r="BG184"/>
  <c r="BH183"/>
  <c r="BF186"/>
  <c r="AZ190" l="1"/>
  <c r="BA188"/>
  <c r="AO186"/>
  <c r="AP185"/>
  <c r="AN188"/>
  <c r="AT187"/>
  <c r="AU185"/>
  <c r="AV184"/>
  <c r="BF187"/>
  <c r="BG185"/>
  <c r="BH184"/>
  <c r="BA189" l="1"/>
  <c r="AZ191"/>
  <c r="AN189"/>
  <c r="AO187"/>
  <c r="AP186"/>
  <c r="AU186"/>
  <c r="AV185"/>
  <c r="AT188"/>
  <c r="BG186"/>
  <c r="BH185"/>
  <c r="BF188"/>
  <c r="AZ192" l="1"/>
  <c r="BA190"/>
  <c r="AO188"/>
  <c r="AP187"/>
  <c r="AN190"/>
  <c r="AT189"/>
  <c r="AU187"/>
  <c r="AV186"/>
  <c r="BF189"/>
  <c r="BG187"/>
  <c r="BH186"/>
  <c r="BA191" l="1"/>
  <c r="AZ193"/>
  <c r="AN191"/>
  <c r="AO189"/>
  <c r="AP188"/>
  <c r="AU188"/>
  <c r="AV187"/>
  <c r="AT190"/>
  <c r="BG188"/>
  <c r="BH187"/>
  <c r="BF190"/>
  <c r="AZ194" l="1"/>
  <c r="BA192"/>
  <c r="AO190"/>
  <c r="AP189"/>
  <c r="AN192"/>
  <c r="AT191"/>
  <c r="AU189"/>
  <c r="AV188"/>
  <c r="BF191"/>
  <c r="BG189"/>
  <c r="BH188"/>
  <c r="BA193" l="1"/>
  <c r="AZ195"/>
  <c r="AN193"/>
  <c r="AO191"/>
  <c r="AP190"/>
  <c r="AU190"/>
  <c r="AV189"/>
  <c r="AT192"/>
  <c r="BG190"/>
  <c r="BH189"/>
  <c r="BF192"/>
  <c r="AZ196" l="1"/>
  <c r="BA194"/>
  <c r="AO192"/>
  <c r="AP191"/>
  <c r="AN194"/>
  <c r="AT193"/>
  <c r="AU191"/>
  <c r="AV190"/>
  <c r="BF193"/>
  <c r="BG191"/>
  <c r="BH190"/>
  <c r="BA195" l="1"/>
  <c r="AZ197"/>
  <c r="AN195"/>
  <c r="AO193"/>
  <c r="AP192"/>
  <c r="AU192"/>
  <c r="AV191"/>
  <c r="AT194"/>
  <c r="BG192"/>
  <c r="BH191"/>
  <c r="BF194"/>
  <c r="AZ198" l="1"/>
  <c r="BA196"/>
  <c r="AO194"/>
  <c r="AP193"/>
  <c r="AN196"/>
  <c r="AT195"/>
  <c r="AU193"/>
  <c r="AV192"/>
  <c r="BF195"/>
  <c r="BG193"/>
  <c r="BH192"/>
  <c r="BA197" l="1"/>
  <c r="AZ199"/>
  <c r="AN197"/>
  <c r="AO195"/>
  <c r="AP194"/>
  <c r="AU194"/>
  <c r="AV193"/>
  <c r="AT196"/>
  <c r="BG194"/>
  <c r="BH193"/>
  <c r="BF196"/>
  <c r="AZ200" l="1"/>
  <c r="BA198"/>
  <c r="AO196"/>
  <c r="AP195"/>
  <c r="AN198"/>
  <c r="AT197"/>
  <c r="AU195"/>
  <c r="AV194"/>
  <c r="BF197"/>
  <c r="BG195"/>
  <c r="BH194"/>
  <c r="BA199" l="1"/>
  <c r="AZ201"/>
  <c r="AN199"/>
  <c r="AO197"/>
  <c r="AP196"/>
  <c r="AU196"/>
  <c r="AV195"/>
  <c r="AT198"/>
  <c r="BG196"/>
  <c r="BH195"/>
  <c r="BF198"/>
  <c r="AZ202" l="1"/>
  <c r="BA200"/>
  <c r="AO198"/>
  <c r="AP197"/>
  <c r="AN200"/>
  <c r="AT199"/>
  <c r="AU197"/>
  <c r="AV196"/>
  <c r="BF199"/>
  <c r="BG197"/>
  <c r="BH196"/>
  <c r="BA201" l="1"/>
  <c r="AZ203"/>
  <c r="AN201"/>
  <c r="AO199"/>
  <c r="AP198"/>
  <c r="AU198"/>
  <c r="AV197"/>
  <c r="AT200"/>
  <c r="BG198"/>
  <c r="BH197"/>
  <c r="BF200"/>
  <c r="AZ204" l="1"/>
  <c r="BA202"/>
  <c r="AO200"/>
  <c r="AP199"/>
  <c r="AN202"/>
  <c r="AT201"/>
  <c r="AU199"/>
  <c r="AV198"/>
  <c r="BF201"/>
  <c r="BG199"/>
  <c r="BH198"/>
  <c r="BA203" l="1"/>
  <c r="AZ205"/>
  <c r="AN203"/>
  <c r="AO201"/>
  <c r="AP200"/>
  <c r="AU200"/>
  <c r="AV199"/>
  <c r="AT202"/>
  <c r="BG200"/>
  <c r="BH199"/>
  <c r="BF202"/>
  <c r="AZ206" l="1"/>
  <c r="BA204"/>
  <c r="AO202"/>
  <c r="AP201"/>
  <c r="AN204"/>
  <c r="AT203"/>
  <c r="AU201"/>
  <c r="AV200"/>
  <c r="BF203"/>
  <c r="BG201"/>
  <c r="BH200"/>
  <c r="BA205" l="1"/>
  <c r="AZ207"/>
  <c r="AN205"/>
  <c r="AO203"/>
  <c r="AP202"/>
  <c r="AU202"/>
  <c r="AV201"/>
  <c r="AT204"/>
  <c r="BG202"/>
  <c r="BH201"/>
  <c r="BF204"/>
  <c r="AZ208" l="1"/>
  <c r="BA206"/>
  <c r="AO204"/>
  <c r="AP203"/>
  <c r="AN206"/>
  <c r="AT205"/>
  <c r="AU203"/>
  <c r="AV202"/>
  <c r="BF205"/>
  <c r="BG203"/>
  <c r="BH202"/>
  <c r="BA207" l="1"/>
  <c r="AZ209"/>
  <c r="AN207"/>
  <c r="AO205"/>
  <c r="AP204"/>
  <c r="AU204"/>
  <c r="AV203"/>
  <c r="AT206"/>
  <c r="BG204"/>
  <c r="BH203"/>
  <c r="BF206"/>
  <c r="AZ210" l="1"/>
  <c r="BA208"/>
  <c r="AO206"/>
  <c r="AP205"/>
  <c r="AN208"/>
  <c r="AT207"/>
  <c r="AU205"/>
  <c r="AV204"/>
  <c r="BF207"/>
  <c r="BG205"/>
  <c r="BH204"/>
  <c r="BA209" l="1"/>
  <c r="AZ211"/>
  <c r="AN209"/>
  <c r="AO207"/>
  <c r="AP206"/>
  <c r="AU206"/>
  <c r="AV205"/>
  <c r="AT208"/>
  <c r="BG206"/>
  <c r="BH205"/>
  <c r="BF208"/>
  <c r="AZ212" l="1"/>
  <c r="BA210"/>
  <c r="AO208"/>
  <c r="AP207"/>
  <c r="AN210"/>
  <c r="AT209"/>
  <c r="AU207"/>
  <c r="AV206"/>
  <c r="BF209"/>
  <c r="BG207"/>
  <c r="BH206"/>
  <c r="BA211" l="1"/>
  <c r="AZ213"/>
  <c r="AN211"/>
  <c r="AO209"/>
  <c r="AP208"/>
  <c r="AU208"/>
  <c r="AV207"/>
  <c r="AT210"/>
  <c r="BG208"/>
  <c r="BH207"/>
  <c r="BF210"/>
  <c r="AZ214" l="1"/>
  <c r="BA212"/>
  <c r="AO210"/>
  <c r="AP209"/>
  <c r="AN212"/>
  <c r="AT211"/>
  <c r="AU209"/>
  <c r="AV208"/>
  <c r="BF211"/>
  <c r="BG209"/>
  <c r="BH208"/>
  <c r="BA213" l="1"/>
  <c r="AZ215"/>
  <c r="AN213"/>
  <c r="AO211"/>
  <c r="AP210"/>
  <c r="AU210"/>
  <c r="AV209"/>
  <c r="AT212"/>
  <c r="BG210"/>
  <c r="BH209"/>
  <c r="BF212"/>
  <c r="AZ216" l="1"/>
  <c r="BA214"/>
  <c r="AO212"/>
  <c r="AP211"/>
  <c r="AN214"/>
  <c r="AT213"/>
  <c r="AU211"/>
  <c r="AV210"/>
  <c r="BF213"/>
  <c r="BG211"/>
  <c r="BH210"/>
  <c r="BA215" l="1"/>
  <c r="AZ217"/>
  <c r="AN215"/>
  <c r="AO213"/>
  <c r="AP212"/>
  <c r="AU212"/>
  <c r="AV211"/>
  <c r="AT214"/>
  <c r="BG212"/>
  <c r="BH211"/>
  <c r="BF214"/>
  <c r="AZ218" l="1"/>
  <c r="BA216"/>
  <c r="AO214"/>
  <c r="AP213"/>
  <c r="AN216"/>
  <c r="AT215"/>
  <c r="AU213"/>
  <c r="AV212"/>
  <c r="BF215"/>
  <c r="BG213"/>
  <c r="BH212"/>
  <c r="BA217" l="1"/>
  <c r="AZ219"/>
  <c r="AN217"/>
  <c r="AO215"/>
  <c r="AP214"/>
  <c r="AU214"/>
  <c r="AV213"/>
  <c r="AT216"/>
  <c r="BG214"/>
  <c r="BH213"/>
  <c r="BF216"/>
  <c r="AZ220" l="1"/>
  <c r="BA218"/>
  <c r="AO216"/>
  <c r="AP215"/>
  <c r="AN218"/>
  <c r="AT217"/>
  <c r="AU215"/>
  <c r="AV214"/>
  <c r="BF217"/>
  <c r="BG215"/>
  <c r="BH214"/>
  <c r="BA219" l="1"/>
  <c r="AZ221"/>
  <c r="AN219"/>
  <c r="AO217"/>
  <c r="AP216"/>
  <c r="AU216"/>
  <c r="AV215"/>
  <c r="AT218"/>
  <c r="BG216"/>
  <c r="BH215"/>
  <c r="BF218"/>
  <c r="AZ222" l="1"/>
  <c r="BA220"/>
  <c r="AO218"/>
  <c r="AP217"/>
  <c r="AN220"/>
  <c r="AT219"/>
  <c r="AU217"/>
  <c r="AV216"/>
  <c r="BF219"/>
  <c r="BG217"/>
  <c r="BH216"/>
  <c r="BA221" l="1"/>
  <c r="AZ223"/>
  <c r="AN221"/>
  <c r="AO219"/>
  <c r="AP218"/>
  <c r="AU218"/>
  <c r="AV217"/>
  <c r="AT220"/>
  <c r="BG218"/>
  <c r="BH217"/>
  <c r="BF220"/>
  <c r="AZ224" l="1"/>
  <c r="BA222"/>
  <c r="AO220"/>
  <c r="AP219"/>
  <c r="AN222"/>
  <c r="AT221"/>
  <c r="AU219"/>
  <c r="AV218"/>
  <c r="BF221"/>
  <c r="BG219"/>
  <c r="BH218"/>
  <c r="BA223" l="1"/>
  <c r="AZ225"/>
  <c r="AN223"/>
  <c r="AO221"/>
  <c r="AP220"/>
  <c r="AU220"/>
  <c r="AV219"/>
  <c r="AT222"/>
  <c r="BG220"/>
  <c r="BH219"/>
  <c r="BF222"/>
  <c r="AZ226" l="1"/>
  <c r="BA224"/>
  <c r="AO222"/>
  <c r="AP221"/>
  <c r="AN224"/>
  <c r="AT223"/>
  <c r="AU221"/>
  <c r="AV220"/>
  <c r="BF223"/>
  <c r="BG221"/>
  <c r="BH220"/>
  <c r="BA225" l="1"/>
  <c r="AZ227"/>
  <c r="AN225"/>
  <c r="AO223"/>
  <c r="AP222"/>
  <c r="AU222"/>
  <c r="AV221"/>
  <c r="AT224"/>
  <c r="BG222"/>
  <c r="BH221"/>
  <c r="BF224"/>
  <c r="AZ228" l="1"/>
  <c r="BA226"/>
  <c r="AO224"/>
  <c r="AP223"/>
  <c r="AN226"/>
  <c r="AT225"/>
  <c r="AU223"/>
  <c r="AV222"/>
  <c r="BF225"/>
  <c r="BG223"/>
  <c r="BH222"/>
  <c r="BA227" l="1"/>
  <c r="AZ229"/>
  <c r="AN227"/>
  <c r="AO225"/>
  <c r="AP224"/>
  <c r="AU224"/>
  <c r="AV223"/>
  <c r="AT226"/>
  <c r="BG224"/>
  <c r="BH223"/>
  <c r="BF226"/>
  <c r="AZ230" l="1"/>
  <c r="BA228"/>
  <c r="AO226"/>
  <c r="AP225"/>
  <c r="AN228"/>
  <c r="AT227"/>
  <c r="AU225"/>
  <c r="AV224"/>
  <c r="BF227"/>
  <c r="BG225"/>
  <c r="BH224"/>
  <c r="BA229" l="1"/>
  <c r="AZ231"/>
  <c r="AN229"/>
  <c r="AO227"/>
  <c r="AP226"/>
  <c r="AU226"/>
  <c r="AV225"/>
  <c r="AT228"/>
  <c r="BG226"/>
  <c r="BH225"/>
  <c r="BF228"/>
  <c r="AZ232" l="1"/>
  <c r="BA230"/>
  <c r="BB229"/>
  <c r="AO228"/>
  <c r="AP227"/>
  <c r="AN230"/>
  <c r="AT229"/>
  <c r="AU227"/>
  <c r="AV226"/>
  <c r="BF229"/>
  <c r="BG227"/>
  <c r="BH226"/>
  <c r="BA231" l="1"/>
  <c r="BB230"/>
  <c r="AZ233"/>
  <c r="AN231"/>
  <c r="AO229"/>
  <c r="AP228"/>
  <c r="AU228"/>
  <c r="AV227"/>
  <c r="AT230"/>
  <c r="BG228"/>
  <c r="BH227"/>
  <c r="BF230"/>
  <c r="AZ234" l="1"/>
  <c r="BA232"/>
  <c r="BB231"/>
  <c r="AO230"/>
  <c r="AP229"/>
  <c r="AN232"/>
  <c r="AT231"/>
  <c r="AU229"/>
  <c r="AV228"/>
  <c r="BF231"/>
  <c r="BG229"/>
  <c r="BH228"/>
  <c r="BA233" l="1"/>
  <c r="BB232"/>
  <c r="AZ235"/>
  <c r="AN233"/>
  <c r="AO231"/>
  <c r="AP230"/>
  <c r="AU230"/>
  <c r="AV229"/>
  <c r="AT232"/>
  <c r="BG230"/>
  <c r="BH229"/>
  <c r="BF232"/>
  <c r="AZ236" l="1"/>
  <c r="BA234"/>
  <c r="BB233"/>
  <c r="AO232"/>
  <c r="AP231"/>
  <c r="AN234"/>
  <c r="AT233"/>
  <c r="AU231"/>
  <c r="AV230"/>
  <c r="BF233"/>
  <c r="BG231"/>
  <c r="BH230"/>
  <c r="BA235" l="1"/>
  <c r="BB234"/>
  <c r="AZ237"/>
  <c r="AN235"/>
  <c r="AO233"/>
  <c r="AP232"/>
  <c r="AU232"/>
  <c r="AV231"/>
  <c r="AT234"/>
  <c r="BG232"/>
  <c r="BH231"/>
  <c r="BF234"/>
  <c r="AZ238" l="1"/>
  <c r="BA236"/>
  <c r="BB235"/>
  <c r="AO234"/>
  <c r="AP233"/>
  <c r="AN236"/>
  <c r="AT235"/>
  <c r="AU233"/>
  <c r="AV232"/>
  <c r="BF235"/>
  <c r="BG233"/>
  <c r="BH232"/>
  <c r="BA237" l="1"/>
  <c r="BB236"/>
  <c r="AZ239"/>
  <c r="AN237"/>
  <c r="AO235"/>
  <c r="AP234"/>
  <c r="AU234"/>
  <c r="AV233"/>
  <c r="AT236"/>
  <c r="BG234"/>
  <c r="BH233"/>
  <c r="BF236"/>
  <c r="AZ240" l="1"/>
  <c r="BA238"/>
  <c r="BB237"/>
  <c r="AO236"/>
  <c r="AP235"/>
  <c r="AN238"/>
  <c r="AT237"/>
  <c r="AU235"/>
  <c r="AV234"/>
  <c r="BF237"/>
  <c r="BG235"/>
  <c r="BH234"/>
  <c r="BA239" l="1"/>
  <c r="BB238"/>
  <c r="AZ241"/>
  <c r="AN239"/>
  <c r="AO237"/>
  <c r="AP236"/>
  <c r="AU236"/>
  <c r="AV235"/>
  <c r="AT238"/>
  <c r="BG236"/>
  <c r="BH235"/>
  <c r="BF238"/>
  <c r="AZ242" l="1"/>
  <c r="BA240"/>
  <c r="BB239"/>
  <c r="AO238"/>
  <c r="AP237"/>
  <c r="AN240"/>
  <c r="AT239"/>
  <c r="AU237"/>
  <c r="AV236"/>
  <c r="BF239"/>
  <c r="BG237"/>
  <c r="BH236"/>
  <c r="BA241" l="1"/>
  <c r="BB240"/>
  <c r="AZ243"/>
  <c r="AN241"/>
  <c r="AO239"/>
  <c r="AP238"/>
  <c r="AU238"/>
  <c r="AV237"/>
  <c r="AT240"/>
  <c r="BG238"/>
  <c r="BH237"/>
  <c r="BF240"/>
  <c r="AZ244" l="1"/>
  <c r="BA242"/>
  <c r="BB241"/>
  <c r="AO240"/>
  <c r="AP239"/>
  <c r="AN242"/>
  <c r="AT241"/>
  <c r="AU239"/>
  <c r="AV238"/>
  <c r="BF241"/>
  <c r="BG239"/>
  <c r="BH238"/>
  <c r="BA243" l="1"/>
  <c r="BB242"/>
  <c r="AZ245"/>
  <c r="AN243"/>
  <c r="AO241"/>
  <c r="AP240"/>
  <c r="AU240"/>
  <c r="AV239"/>
  <c r="AT242"/>
  <c r="BG240"/>
  <c r="BH239"/>
  <c r="BF242"/>
  <c r="AZ246" l="1"/>
  <c r="BA244"/>
  <c r="BB243"/>
  <c r="AO242"/>
  <c r="AP241"/>
  <c r="AN244"/>
  <c r="AT243"/>
  <c r="AU241"/>
  <c r="AV240"/>
  <c r="BF243"/>
  <c r="BG241"/>
  <c r="BH240"/>
  <c r="BA245" l="1"/>
  <c r="BB244"/>
  <c r="AZ247"/>
  <c r="AN245"/>
  <c r="AO243"/>
  <c r="AP242"/>
  <c r="AT244"/>
  <c r="AU242"/>
  <c r="AV241"/>
  <c r="BG242"/>
  <c r="BH241"/>
  <c r="BF244"/>
  <c r="AZ248" l="1"/>
  <c r="BA246"/>
  <c r="BB245"/>
  <c r="AO244"/>
  <c r="AP243"/>
  <c r="AN246"/>
  <c r="AU243"/>
  <c r="AV242"/>
  <c r="AT245"/>
  <c r="BF245"/>
  <c r="BG243"/>
  <c r="BH242"/>
  <c r="BA247" l="1"/>
  <c r="BB246"/>
  <c r="AZ249"/>
  <c r="AN247"/>
  <c r="AO245"/>
  <c r="AP244"/>
  <c r="AU244"/>
  <c r="AV243"/>
  <c r="AT246"/>
  <c r="BG244"/>
  <c r="BH243"/>
  <c r="BF246"/>
  <c r="AZ250" l="1"/>
  <c r="BA248"/>
  <c r="BB247"/>
  <c r="AO246"/>
  <c r="AP245"/>
  <c r="AN248"/>
  <c r="AT247"/>
  <c r="AU245"/>
  <c r="AV244"/>
  <c r="BF247"/>
  <c r="BG245"/>
  <c r="BH244"/>
  <c r="BA249" l="1"/>
  <c r="BB248"/>
  <c r="AZ251"/>
  <c r="AN249"/>
  <c r="AO247"/>
  <c r="AP246"/>
  <c r="AU246"/>
  <c r="AV245"/>
  <c r="AT248"/>
  <c r="BG246"/>
  <c r="BH245"/>
  <c r="BF248"/>
  <c r="AZ252" l="1"/>
  <c r="BA250"/>
  <c r="BB249"/>
  <c r="AO248"/>
  <c r="AP247"/>
  <c r="AN250"/>
  <c r="AT249"/>
  <c r="AU247"/>
  <c r="AV246"/>
  <c r="BF249"/>
  <c r="BG247"/>
  <c r="BH246"/>
  <c r="BA251" l="1"/>
  <c r="BB250"/>
  <c r="AZ253"/>
  <c r="AN251"/>
  <c r="AO249"/>
  <c r="AP248"/>
  <c r="AU248"/>
  <c r="AV247"/>
  <c r="AT250"/>
  <c r="BG248"/>
  <c r="BH247"/>
  <c r="BF250"/>
  <c r="AZ254" l="1"/>
  <c r="BA252"/>
  <c r="BB251"/>
  <c r="AO250"/>
  <c r="AP249"/>
  <c r="AN252"/>
  <c r="AT251"/>
  <c r="AU249"/>
  <c r="AV248"/>
  <c r="BF251"/>
  <c r="BG249"/>
  <c r="BH248"/>
  <c r="BA253" l="1"/>
  <c r="BB252"/>
  <c r="AZ255"/>
  <c r="AN253"/>
  <c r="AO251"/>
  <c r="AP250"/>
  <c r="AU250"/>
  <c r="AV249"/>
  <c r="AT252"/>
  <c r="BG250"/>
  <c r="BH249"/>
  <c r="BF252"/>
  <c r="AZ256" l="1"/>
  <c r="BA254"/>
  <c r="BB253"/>
  <c r="AO252"/>
  <c r="AP251"/>
  <c r="AN254"/>
  <c r="AT253"/>
  <c r="AU251"/>
  <c r="AV250"/>
  <c r="BF253"/>
  <c r="BG251"/>
  <c r="BH250"/>
  <c r="BA255" l="1"/>
  <c r="BB254"/>
  <c r="AZ257"/>
  <c r="AN255"/>
  <c r="AO253"/>
  <c r="AP252"/>
  <c r="AU252"/>
  <c r="AV251"/>
  <c r="AT254"/>
  <c r="BG252"/>
  <c r="BH251"/>
  <c r="BF254"/>
  <c r="AZ258" l="1"/>
  <c r="BA256"/>
  <c r="BB255"/>
  <c r="AO254"/>
  <c r="AP253"/>
  <c r="AN256"/>
  <c r="AT255"/>
  <c r="AU253"/>
  <c r="AV252"/>
  <c r="BF255"/>
  <c r="BG253"/>
  <c r="BH252"/>
  <c r="BA257" l="1"/>
  <c r="BB256"/>
  <c r="AZ259"/>
  <c r="AN257"/>
  <c r="AO255"/>
  <c r="AP254"/>
  <c r="AU254"/>
  <c r="AV253"/>
  <c r="AT256"/>
  <c r="BG254"/>
  <c r="BH253"/>
  <c r="BF256"/>
  <c r="AZ260" l="1"/>
  <c r="BA258"/>
  <c r="BB257"/>
  <c r="AO256"/>
  <c r="AP255"/>
  <c r="AN258"/>
  <c r="AT257"/>
  <c r="AU255"/>
  <c r="AV254"/>
  <c r="BF257"/>
  <c r="BG255"/>
  <c r="BH254"/>
  <c r="BA259" l="1"/>
  <c r="BB258"/>
  <c r="AZ261"/>
  <c r="AN259"/>
  <c r="AO257"/>
  <c r="AP256"/>
  <c r="AU256"/>
  <c r="AV255"/>
  <c r="AT258"/>
  <c r="BG256"/>
  <c r="BH255"/>
  <c r="BF258"/>
  <c r="AZ262" l="1"/>
  <c r="BA260"/>
  <c r="BB259"/>
  <c r="AO258"/>
  <c r="AP257"/>
  <c r="AN260"/>
  <c r="AT259"/>
  <c r="AU257"/>
  <c r="AV256"/>
  <c r="BF259"/>
  <c r="BG257"/>
  <c r="BH256"/>
  <c r="BA261" l="1"/>
  <c r="BB260"/>
  <c r="AZ263"/>
  <c r="AN261"/>
  <c r="AO259"/>
  <c r="AP258"/>
  <c r="AU258"/>
  <c r="AV257"/>
  <c r="AT260"/>
  <c r="BG258"/>
  <c r="BH257"/>
  <c r="BF260"/>
  <c r="AZ264" l="1"/>
  <c r="BA262"/>
  <c r="BB261"/>
  <c r="AO260"/>
  <c r="AP259"/>
  <c r="AN262"/>
  <c r="AT261"/>
  <c r="AU259"/>
  <c r="AV258"/>
  <c r="BF261"/>
  <c r="BG259"/>
  <c r="BH258"/>
  <c r="BA263" l="1"/>
  <c r="BB262"/>
  <c r="AZ265"/>
  <c r="AN263"/>
  <c r="AO261"/>
  <c r="AP260"/>
  <c r="AU260"/>
  <c r="AV259"/>
  <c r="AT262"/>
  <c r="BG260"/>
  <c r="BH259"/>
  <c r="BF262"/>
  <c r="AZ266" l="1"/>
  <c r="BA264"/>
  <c r="BB263"/>
  <c r="AO262"/>
  <c r="AP261"/>
  <c r="AN264"/>
  <c r="AT263"/>
  <c r="AU261"/>
  <c r="AV260"/>
  <c r="BF263"/>
  <c r="BG261"/>
  <c r="BH260"/>
  <c r="BA265" l="1"/>
  <c r="BB264"/>
  <c r="AZ267"/>
  <c r="AN265"/>
  <c r="AO263"/>
  <c r="AP262"/>
  <c r="AU262"/>
  <c r="AV261"/>
  <c r="AT264"/>
  <c r="BG262"/>
  <c r="BH261"/>
  <c r="BF264"/>
  <c r="AZ268" l="1"/>
  <c r="BA266"/>
  <c r="BB265"/>
  <c r="AO264"/>
  <c r="AP263"/>
  <c r="AN266"/>
  <c r="AT265"/>
  <c r="AU263"/>
  <c r="AV262"/>
  <c r="BF265"/>
  <c r="BG263"/>
  <c r="BH262"/>
  <c r="BA267" l="1"/>
  <c r="BB266"/>
  <c r="AZ269"/>
  <c r="AN267"/>
  <c r="AO265"/>
  <c r="AP264"/>
  <c r="AU264"/>
  <c r="AV263"/>
  <c r="AT266"/>
  <c r="BG264"/>
  <c r="BH263"/>
  <c r="BF266"/>
  <c r="AZ270" l="1"/>
  <c r="BA268"/>
  <c r="BB267"/>
  <c r="AO266"/>
  <c r="AP265"/>
  <c r="AN268"/>
  <c r="AT267"/>
  <c r="AU265"/>
  <c r="AV264"/>
  <c r="BF267"/>
  <c r="BG265"/>
  <c r="BH264"/>
  <c r="BA269" l="1"/>
  <c r="BB268"/>
  <c r="AZ271"/>
  <c r="AN269"/>
  <c r="AO267"/>
  <c r="AP266"/>
  <c r="AU266"/>
  <c r="AV265"/>
  <c r="AT268"/>
  <c r="BG266"/>
  <c r="BH265"/>
  <c r="BF268"/>
  <c r="AZ272" l="1"/>
  <c r="BA270"/>
  <c r="BB269"/>
  <c r="AO268"/>
  <c r="AP267"/>
  <c r="AN270"/>
  <c r="AT269"/>
  <c r="AU267"/>
  <c r="AV266"/>
  <c r="BF269"/>
  <c r="BG267"/>
  <c r="BH266"/>
  <c r="BA271" l="1"/>
  <c r="BB270"/>
  <c r="AZ273"/>
  <c r="AN271"/>
  <c r="AO269"/>
  <c r="AP268"/>
  <c r="AU268"/>
  <c r="AV267"/>
  <c r="AT270"/>
  <c r="BG268"/>
  <c r="BH267"/>
  <c r="BF270"/>
  <c r="AZ274" l="1"/>
  <c r="BA272"/>
  <c r="BB271"/>
  <c r="AO270"/>
  <c r="AP269"/>
  <c r="AN272"/>
  <c r="AT271"/>
  <c r="AU269"/>
  <c r="AV268"/>
  <c r="BF271"/>
  <c r="BG269"/>
  <c r="BH268"/>
  <c r="BA273" l="1"/>
  <c r="BB272"/>
  <c r="AZ275"/>
  <c r="AN273"/>
  <c r="AO271"/>
  <c r="AP270"/>
  <c r="AU270"/>
  <c r="AV269"/>
  <c r="AT272"/>
  <c r="BG270"/>
  <c r="BH269"/>
  <c r="BF272"/>
  <c r="AZ276" l="1"/>
  <c r="BA274"/>
  <c r="BB273"/>
  <c r="AO272"/>
  <c r="AP271"/>
  <c r="AN274"/>
  <c r="AT273"/>
  <c r="AU271"/>
  <c r="AV270"/>
  <c r="BF273"/>
  <c r="BG271"/>
  <c r="BH270"/>
  <c r="BA275" l="1"/>
  <c r="BB274"/>
  <c r="AZ277"/>
  <c r="AN275"/>
  <c r="AO273"/>
  <c r="AP272"/>
  <c r="AU272"/>
  <c r="AV271"/>
  <c r="AT274"/>
  <c r="BG272"/>
  <c r="BH271"/>
  <c r="BF274"/>
  <c r="AZ278" l="1"/>
  <c r="BA276"/>
  <c r="BB275"/>
  <c r="AO274"/>
  <c r="AP273"/>
  <c r="AN276"/>
  <c r="AT275"/>
  <c r="AU273"/>
  <c r="AV272"/>
  <c r="BF275"/>
  <c r="BG273"/>
  <c r="BH272"/>
  <c r="BA277" l="1"/>
  <c r="BB276"/>
  <c r="AZ279"/>
  <c r="AN277"/>
  <c r="AO275"/>
  <c r="AP274"/>
  <c r="AU274"/>
  <c r="AV273"/>
  <c r="AT276"/>
  <c r="BG274"/>
  <c r="BH273"/>
  <c r="BF276"/>
  <c r="AZ280" l="1"/>
  <c r="BA278"/>
  <c r="BB277"/>
  <c r="AO276"/>
  <c r="AP275"/>
  <c r="AN278"/>
  <c r="AT277"/>
  <c r="AU275"/>
  <c r="AV274"/>
  <c r="BF277"/>
  <c r="BG275"/>
  <c r="BH274"/>
  <c r="BA279" l="1"/>
  <c r="BB278"/>
  <c r="AZ281"/>
  <c r="AN279"/>
  <c r="AO277"/>
  <c r="AP276"/>
  <c r="AU276"/>
  <c r="AV275"/>
  <c r="AT278"/>
  <c r="BG276"/>
  <c r="BH275"/>
  <c r="BF278"/>
  <c r="AZ282" l="1"/>
  <c r="BA280"/>
  <c r="BB279"/>
  <c r="AO278"/>
  <c r="AP277"/>
  <c r="AN280"/>
  <c r="AT279"/>
  <c r="AU277"/>
  <c r="AV276"/>
  <c r="BF279"/>
  <c r="BG277"/>
  <c r="BH276"/>
  <c r="BA281" l="1"/>
  <c r="BB280"/>
  <c r="AZ283"/>
  <c r="AN281"/>
  <c r="AO279"/>
  <c r="AP278"/>
  <c r="AU278"/>
  <c r="AV277"/>
  <c r="AT280"/>
  <c r="BG278"/>
  <c r="BH277"/>
  <c r="BF280"/>
  <c r="AZ284" l="1"/>
  <c r="BA282"/>
  <c r="BB281"/>
  <c r="AO280"/>
  <c r="AP279"/>
  <c r="AN282"/>
  <c r="AT281"/>
  <c r="AU279"/>
  <c r="AV278"/>
  <c r="BF281"/>
  <c r="BG279"/>
  <c r="BH278"/>
  <c r="BA283" l="1"/>
  <c r="BB282"/>
  <c r="AZ285"/>
  <c r="AN283"/>
  <c r="AO281"/>
  <c r="AP280"/>
  <c r="AU280"/>
  <c r="AV279"/>
  <c r="AT282"/>
  <c r="BG280"/>
  <c r="BH279"/>
  <c r="BF282"/>
  <c r="AZ286" l="1"/>
  <c r="BA284"/>
  <c r="BB283"/>
  <c r="AO282"/>
  <c r="AP281"/>
  <c r="AN284"/>
  <c r="AT283"/>
  <c r="AU281"/>
  <c r="AV280"/>
  <c r="BF283"/>
  <c r="BG281"/>
  <c r="BH280"/>
  <c r="BA285" l="1"/>
  <c r="BB284"/>
  <c r="AZ287"/>
  <c r="AN285"/>
  <c r="AO283"/>
  <c r="AP282"/>
  <c r="AU282"/>
  <c r="AV281"/>
  <c r="AT284"/>
  <c r="BG282"/>
  <c r="BH281"/>
  <c r="BF284"/>
  <c r="AZ288" l="1"/>
  <c r="BA286"/>
  <c r="BB285"/>
  <c r="AO284"/>
  <c r="AP283"/>
  <c r="AN286"/>
  <c r="AT285"/>
  <c r="AU283"/>
  <c r="AV282"/>
  <c r="BF285"/>
  <c r="BG283"/>
  <c r="BH282"/>
  <c r="BA287" l="1"/>
  <c r="BB286"/>
  <c r="AZ289"/>
  <c r="AN287"/>
  <c r="AO285"/>
  <c r="AP284"/>
  <c r="AU284"/>
  <c r="AV283"/>
  <c r="AT286"/>
  <c r="BG284"/>
  <c r="BH283"/>
  <c r="BF286"/>
  <c r="AZ290" l="1"/>
  <c r="BA288"/>
  <c r="BB287"/>
  <c r="AO286"/>
  <c r="AP285"/>
  <c r="AN288"/>
  <c r="AT287"/>
  <c r="AU285"/>
  <c r="AV284"/>
  <c r="BF287"/>
  <c r="BG285"/>
  <c r="BH284"/>
  <c r="BA289" l="1"/>
  <c r="BB288"/>
  <c r="AZ291"/>
  <c r="AN289"/>
  <c r="AO287"/>
  <c r="AP286"/>
  <c r="AU286"/>
  <c r="AV285"/>
  <c r="AT288"/>
  <c r="BG286"/>
  <c r="BH285"/>
  <c r="BF288"/>
  <c r="AZ292" l="1"/>
  <c r="BA290"/>
  <c r="BB289"/>
  <c r="AO288"/>
  <c r="AP287"/>
  <c r="AN290"/>
  <c r="AT289"/>
  <c r="AU287"/>
  <c r="AV286"/>
  <c r="BF289"/>
  <c r="BG287"/>
  <c r="BH286"/>
  <c r="BA291" l="1"/>
  <c r="BB290"/>
  <c r="AZ293"/>
  <c r="AN291"/>
  <c r="AO289"/>
  <c r="AP288"/>
  <c r="AU288"/>
  <c r="AV287"/>
  <c r="AT290"/>
  <c r="BG288"/>
  <c r="BH287"/>
  <c r="BF290"/>
  <c r="AZ294" l="1"/>
  <c r="BA292"/>
  <c r="BB291"/>
  <c r="AO290"/>
  <c r="AP289"/>
  <c r="AN292"/>
  <c r="AT291"/>
  <c r="AU289"/>
  <c r="AV288"/>
  <c r="BF291"/>
  <c r="BG289"/>
  <c r="BH288"/>
  <c r="BA293" l="1"/>
  <c r="BB292"/>
  <c r="AZ295"/>
  <c r="AN293"/>
  <c r="AO291"/>
  <c r="AP290"/>
  <c r="AU290"/>
  <c r="AV289"/>
  <c r="AT292"/>
  <c r="BG290"/>
  <c r="BH289"/>
  <c r="BF292"/>
  <c r="AZ296" l="1"/>
  <c r="BA294"/>
  <c r="BB293"/>
  <c r="AO292"/>
  <c r="AP291"/>
  <c r="AN294"/>
  <c r="AT293"/>
  <c r="AU291"/>
  <c r="AV290"/>
  <c r="BF293"/>
  <c r="BG291"/>
  <c r="BH290"/>
  <c r="BA295" l="1"/>
  <c r="BB294"/>
  <c r="AZ297"/>
  <c r="AN295"/>
  <c r="AO293"/>
  <c r="AP292"/>
  <c r="AU292"/>
  <c r="AV291"/>
  <c r="AT294"/>
  <c r="BG292"/>
  <c r="BH291"/>
  <c r="BF294"/>
  <c r="AZ298" l="1"/>
  <c r="BA296"/>
  <c r="BB295"/>
  <c r="AO294"/>
  <c r="AP293"/>
  <c r="AN296"/>
  <c r="AT295"/>
  <c r="AU293"/>
  <c r="AV292"/>
  <c r="BF295"/>
  <c r="BG293"/>
  <c r="BH292"/>
  <c r="BA297" l="1"/>
  <c r="BB296"/>
  <c r="AZ299"/>
  <c r="AN297"/>
  <c r="AO295"/>
  <c r="AP294"/>
  <c r="AU294"/>
  <c r="AV293"/>
  <c r="AT296"/>
  <c r="BG294"/>
  <c r="BH293"/>
  <c r="BF296"/>
  <c r="AZ300" l="1"/>
  <c r="BA298"/>
  <c r="BB297"/>
  <c r="AO296"/>
  <c r="AP295"/>
  <c r="AN298"/>
  <c r="AT297"/>
  <c r="AU295"/>
  <c r="AV294"/>
  <c r="BF297"/>
  <c r="BG295"/>
  <c r="BH294"/>
  <c r="BA299" l="1"/>
  <c r="BB298"/>
  <c r="AZ301"/>
  <c r="AN299"/>
  <c r="AO297"/>
  <c r="AP296"/>
  <c r="AU296"/>
  <c r="AV295"/>
  <c r="AT298"/>
  <c r="BG296"/>
  <c r="BH295"/>
  <c r="BF298"/>
  <c r="AZ302" l="1"/>
  <c r="BA300"/>
  <c r="BB299"/>
  <c r="AO298"/>
  <c r="AP297"/>
  <c r="AN300"/>
  <c r="AT299"/>
  <c r="AU297"/>
  <c r="AV296"/>
  <c r="BF299"/>
  <c r="BG297"/>
  <c r="BH296"/>
  <c r="BA301" l="1"/>
  <c r="BB300"/>
  <c r="AZ303"/>
  <c r="AN301"/>
  <c r="AO299"/>
  <c r="AP298"/>
  <c r="AT300"/>
  <c r="AU298"/>
  <c r="AV297"/>
  <c r="BG298"/>
  <c r="BH297"/>
  <c r="BF300"/>
  <c r="AZ304" l="1"/>
  <c r="BA302"/>
  <c r="BB301"/>
  <c r="AO300"/>
  <c r="AP299"/>
  <c r="AN302"/>
  <c r="AU299"/>
  <c r="AV298"/>
  <c r="AT301"/>
  <c r="BF301"/>
  <c r="BG299"/>
  <c r="BH298"/>
  <c r="BA303" l="1"/>
  <c r="BB302"/>
  <c r="AZ305"/>
  <c r="AN303"/>
  <c r="AO301"/>
  <c r="AP300"/>
  <c r="AU300"/>
  <c r="AV299"/>
  <c r="AT302"/>
  <c r="BF302"/>
  <c r="BG300"/>
  <c r="BH299"/>
  <c r="AZ306" l="1"/>
  <c r="BA304"/>
  <c r="BB303"/>
  <c r="AO302"/>
  <c r="AP301"/>
  <c r="AN304"/>
  <c r="AT303"/>
  <c r="AU301"/>
  <c r="AV300"/>
  <c r="BG301"/>
  <c r="BH300"/>
  <c r="BF303"/>
  <c r="BA305" l="1"/>
  <c r="BB304"/>
  <c r="AZ307"/>
  <c r="AN305"/>
  <c r="AO303"/>
  <c r="AP302"/>
  <c r="AU302"/>
  <c r="AV301"/>
  <c r="AT304"/>
  <c r="BG302"/>
  <c r="BH301"/>
  <c r="BF304"/>
  <c r="AZ308" l="1"/>
  <c r="BA306"/>
  <c r="BB305"/>
  <c r="AO304"/>
  <c r="AP303"/>
  <c r="AN306"/>
  <c r="AT305"/>
  <c r="AU303"/>
  <c r="AV302"/>
  <c r="BF305"/>
  <c r="BG303"/>
  <c r="BH302"/>
  <c r="BA307" l="1"/>
  <c r="BB306"/>
  <c r="AZ309"/>
  <c r="AN307"/>
  <c r="AO305"/>
  <c r="AP304"/>
  <c r="AU304"/>
  <c r="AV303"/>
  <c r="AT306"/>
  <c r="BG304"/>
  <c r="BH303"/>
  <c r="BF306"/>
  <c r="AZ310" l="1"/>
  <c r="BA308"/>
  <c r="BB307"/>
  <c r="AO306"/>
  <c r="AP305"/>
  <c r="AN308"/>
  <c r="AT307"/>
  <c r="AU305"/>
  <c r="AV304"/>
  <c r="BF307"/>
  <c r="BG305"/>
  <c r="BH304"/>
  <c r="BA309" l="1"/>
  <c r="BB308"/>
  <c r="AZ311"/>
  <c r="AN309"/>
  <c r="AO307"/>
  <c r="AP306"/>
  <c r="AU306"/>
  <c r="AV305"/>
  <c r="AT308"/>
  <c r="BG306"/>
  <c r="BH305"/>
  <c r="BF308"/>
  <c r="AZ312" l="1"/>
  <c r="BA310"/>
  <c r="BB309"/>
  <c r="AO308"/>
  <c r="AP307"/>
  <c r="AN310"/>
  <c r="AT309"/>
  <c r="AU307"/>
  <c r="AV306"/>
  <c r="BF309"/>
  <c r="BG307"/>
  <c r="BH306"/>
  <c r="BA311" l="1"/>
  <c r="BB310"/>
  <c r="AZ313"/>
  <c r="AN311"/>
  <c r="AO309"/>
  <c r="AP308"/>
  <c r="AU308"/>
  <c r="AV307"/>
  <c r="AT310"/>
  <c r="BG308"/>
  <c r="BH307"/>
  <c r="BF310"/>
  <c r="AZ314" l="1"/>
  <c r="BA312"/>
  <c r="BB311"/>
  <c r="AO310"/>
  <c r="AP309"/>
  <c r="AN312"/>
  <c r="AT311"/>
  <c r="AU309"/>
  <c r="AV308"/>
  <c r="BF311"/>
  <c r="BG309"/>
  <c r="BH308"/>
  <c r="BA313" l="1"/>
  <c r="BB312"/>
  <c r="AZ315"/>
  <c r="AN313"/>
  <c r="AO311"/>
  <c r="AP310"/>
  <c r="AU310"/>
  <c r="AV309"/>
  <c r="AT312"/>
  <c r="BG310"/>
  <c r="BH309"/>
  <c r="BF312"/>
  <c r="AZ316" l="1"/>
  <c r="BA314"/>
  <c r="BB313"/>
  <c r="AO312"/>
  <c r="AP311"/>
  <c r="AN314"/>
  <c r="AT313"/>
  <c r="AU311"/>
  <c r="AV310"/>
  <c r="BF313"/>
  <c r="BG311"/>
  <c r="BH310"/>
  <c r="BA315" l="1"/>
  <c r="BB314"/>
  <c r="AZ317"/>
  <c r="AN315"/>
  <c r="AO313"/>
  <c r="AP312"/>
  <c r="AU312"/>
  <c r="AV311"/>
  <c r="AT314"/>
  <c r="BG312"/>
  <c r="BH311"/>
  <c r="BF314"/>
  <c r="AZ318" l="1"/>
  <c r="BA316"/>
  <c r="BB315"/>
  <c r="AO314"/>
  <c r="AP313"/>
  <c r="AN316"/>
  <c r="AT315"/>
  <c r="AU313"/>
  <c r="AV312"/>
  <c r="BF315"/>
  <c r="BG313"/>
  <c r="BH312"/>
  <c r="BA317" l="1"/>
  <c r="BB316"/>
  <c r="AZ319"/>
  <c r="AN317"/>
  <c r="AO315"/>
  <c r="AP314"/>
  <c r="AU314"/>
  <c r="AV313"/>
  <c r="AT316"/>
  <c r="BG314"/>
  <c r="BH313"/>
  <c r="BF316"/>
  <c r="BA318" l="1"/>
  <c r="BB317"/>
  <c r="AN318"/>
  <c r="AO316"/>
  <c r="AP315"/>
  <c r="AT317"/>
  <c r="AU315"/>
  <c r="AV314"/>
  <c r="BF317"/>
  <c r="BG315"/>
  <c r="BH314"/>
  <c r="BA319" l="1"/>
  <c r="BB319" s="1"/>
  <c r="BB318"/>
  <c r="AO317"/>
  <c r="AP316"/>
  <c r="AN319"/>
  <c r="AU316"/>
  <c r="AV315"/>
  <c r="AT318"/>
  <c r="BG316"/>
  <c r="BH315"/>
  <c r="BF318"/>
  <c r="AO318" l="1"/>
  <c r="AP317"/>
  <c r="AU317"/>
  <c r="AV316"/>
  <c r="BF319"/>
  <c r="BG317"/>
  <c r="BH316"/>
  <c r="AO319" l="1"/>
  <c r="AP319" s="1"/>
  <c r="AP318"/>
  <c r="AU318"/>
  <c r="AV318" s="1"/>
  <c r="AV317"/>
  <c r="BG318"/>
  <c r="BH317"/>
  <c r="BG319" l="1"/>
  <c r="BH319" s="1"/>
  <c r="BH318"/>
</calcChain>
</file>

<file path=xl/connections.xml><?xml version="1.0" encoding="utf-8"?>
<connections xmlns="http://schemas.openxmlformats.org/spreadsheetml/2006/main">
  <connection id="1" name="Volcanic_Dust" type="6" refreshedVersion="3" background="1">
    <textPr codePage="437" sourceFile="C:\STEVE\FTP_DATA\Volcanic_Dust.txt" space="1" consecutive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<sst xmlns="http://schemas.openxmlformats.org/spreadsheetml/2006/main" count="250" uniqueCount="201">
  <si>
    <t>Volcanic Eruptions and Aerosol Optical Depth Data: Readme file</t>
  </si>
  <si>
    <t>-----------------------------------------------------------------------</t>
  </si>
  <si>
    <t xml:space="preserve">               World Data Center for Paleoclimatology, Boulder</t>
  </si>
  <si>
    <t xml:space="preserve">                                  and</t>
  </si>
  <si>
    <t xml:space="preserve">                     NOAA Paleoclimatology Program</t>
  </si>
  <si>
    <t>NOTE: PLEASE CITE CONTRIBUTORS WHEN USING THIS DATA!!!!!</t>
  </si>
  <si>
    <t>NAME OF DATA SET: Volcanic Eruptions and Aerosol Optical Depth Data</t>
  </si>
  <si>
    <t>LAST UPDATE: 4/2002 (Original Receipt by WDC Paleo)</t>
  </si>
  <si>
    <t>CONTRIBUTOR: Reid Bryson, University of Wisconsin</t>
  </si>
  <si>
    <t>IGBP PAGES/WDCA CONTRIBUTION SERIES NUMBER: 2002-022</t>
  </si>
  <si>
    <t>SUGGESTED DATA CITATION: Bryson, R.A., 2002,</t>
  </si>
  <si>
    <t xml:space="preserve">Volcanic Eruptions and Aerosol Optical Depth Data, </t>
  </si>
  <si>
    <t xml:space="preserve">IGBP PAGES/World Data Center for Paleoclimatology </t>
  </si>
  <si>
    <t>Data Contribution Series # 2002-022.</t>
  </si>
  <si>
    <t>NOAA/NGDC Paleoclimatology Program, Boulder CO, USA.</t>
  </si>
  <si>
    <t xml:space="preserve">ORIGINAL REFERENCES:  Bryson, R.A., 1988, </t>
  </si>
  <si>
    <t>Late Quaternary Volcanic Modulation of Milankovitch Climate Forcing,</t>
  </si>
  <si>
    <t>Theoretical and Applied Climatology 39, 115125.</t>
  </si>
  <si>
    <t xml:space="preserve">Goodman, B.M. (1984) THE CLIMATIC IMPACT OF VOLCANIC ACTIVITY. </t>
  </si>
  <si>
    <t>Ph.D.Thesis, Department of Meteorology, University of Wisconsin Madison, 245pp.</t>
  </si>
  <si>
    <t>GEOGRAPHIC REGION: Global</t>
  </si>
  <si>
    <t xml:space="preserve">PERIOD OF RECORD: 40 KYrBP-present </t>
  </si>
  <si>
    <t>LIST OF FILES: Readme_Bryson1988.txt (this file),</t>
  </si>
  <si>
    <t>Bryson1988_appendix.doc (Microsoft Word format),</t>
  </si>
  <si>
    <t xml:space="preserve">eruptions.txt, optical_depth_obs.txt, optical_depth_recon.txt </t>
  </si>
  <si>
    <t>(tab-delimited text files).</t>
  </si>
  <si>
    <t xml:space="preserve">DESCRIPTION: </t>
  </si>
  <si>
    <t>Volcanic Eruptions and Aerosol Optical Depth Data</t>
  </si>
  <si>
    <t xml:space="preserve">Volcanic and aerosol data used in the construction of the estimated </t>
  </si>
  <si>
    <t xml:space="preserve">aerosol optical depth history.  The first table is a list of </t>
  </si>
  <si>
    <t xml:space="preserve">radiocarbon dated eruptions from which a subset of all unique events </t>
  </si>
  <si>
    <t xml:space="preserve">was extracted by eliminating duplicate dates from a common location.  </t>
  </si>
  <si>
    <t xml:space="preserve">The second table is the observed annual hemispheric mean aerosol </t>
  </si>
  <si>
    <t xml:space="preserve">optical depth (AOD), taken from Goodman (1984).  This was used throughout </t>
  </si>
  <si>
    <t xml:space="preserve">the studies summarized here in the conversion of the volcanicity index  </t>
  </si>
  <si>
    <t xml:space="preserve">into a long history of aerosol optical depth (Bryson, 1988).  </t>
  </si>
  <si>
    <t>This 40000 year long estimate of AOD is also given in table App 3.</t>
  </si>
  <si>
    <t>Web-Address of data:   ftp://ftp.ncdc.noaa.gov/pub/data/paleo/climate_forcing/bryson1988/optical_depth_recon.txt</t>
  </si>
  <si>
    <t>Bin Avr</t>
  </si>
  <si>
    <t>VolcanicAerosol</t>
  </si>
  <si>
    <t>YearsBP</t>
  </si>
  <si>
    <t>Bin Notes</t>
  </si>
  <si>
    <t>Begin Bin</t>
  </si>
  <si>
    <t>515-Center</t>
  </si>
  <si>
    <t>1545-Center</t>
  </si>
  <si>
    <t>13.9-Avr</t>
  </si>
  <si>
    <t>V - W</t>
  </si>
  <si>
    <t>Δt</t>
  </si>
  <si>
    <t>515 yr bins</t>
  </si>
  <si>
    <t>Gaps in the</t>
  </si>
  <si>
    <t>data limit</t>
  </si>
  <si>
    <t>this TS to</t>
  </si>
  <si>
    <t>(Year)</t>
  </si>
  <si>
    <t>Least Sq:</t>
  </si>
  <si>
    <t>Slope</t>
  </si>
  <si>
    <t>Intercept</t>
  </si>
  <si>
    <t>Last Data Pt.</t>
  </si>
  <si>
    <t>Cell 1335</t>
  </si>
  <si>
    <t>Observations</t>
  </si>
  <si>
    <t>BP Observ</t>
  </si>
  <si>
    <t>KyrBP</t>
  </si>
  <si>
    <t>1545 yr bins</t>
  </si>
  <si>
    <t>(kyr)</t>
  </si>
  <si>
    <t>4636 Model</t>
  </si>
  <si>
    <t>Cycles</t>
  </si>
  <si>
    <t>4636 Correl</t>
  </si>
  <si>
    <t>13.9 Model</t>
  </si>
  <si>
    <t>13.9 Correl</t>
  </si>
  <si>
    <t>3 cycles</t>
  </si>
  <si>
    <t>Lag (kyr)</t>
  </si>
  <si>
    <t>95%</t>
  </si>
  <si>
    <t>Raw Data used</t>
  </si>
  <si>
    <t>1547 Avr</t>
  </si>
  <si>
    <t>4636 Avr</t>
  </si>
  <si>
    <t>3-9 BP</t>
  </si>
  <si>
    <t>1-9 BP</t>
  </si>
  <si>
    <t>8 Cycles</t>
  </si>
  <si>
    <t>Cells</t>
  </si>
  <si>
    <t>16 to 85</t>
  </si>
  <si>
    <t>from 37.688 Ka</t>
  </si>
  <si>
    <t>to 2.113 Ka</t>
  </si>
  <si>
    <t>14 to 40</t>
  </si>
  <si>
    <t>from 40.265 Ka</t>
  </si>
  <si>
    <t>to 0.051 Ka</t>
  </si>
  <si>
    <t>Present</t>
  </si>
  <si>
    <t>Age (Kyr)</t>
  </si>
  <si>
    <t>Soreq</t>
  </si>
  <si>
    <t>Peqiin</t>
  </si>
  <si>
    <t>Soreq Adj</t>
  </si>
  <si>
    <t>Peqiin Adj</t>
  </si>
  <si>
    <t>Line</t>
  </si>
  <si>
    <t>Amp</t>
  </si>
  <si>
    <t>y-axis</t>
  </si>
  <si>
    <t>Volcanic</t>
  </si>
  <si>
    <t>Activity</t>
  </si>
  <si>
    <t>is 1 factor</t>
  </si>
  <si>
    <t>in influencing</t>
  </si>
  <si>
    <t>climate</t>
  </si>
  <si>
    <t>13.9-Kyr</t>
  </si>
  <si>
    <t>4.64-Kyr</t>
  </si>
  <si>
    <t>Antarctic</t>
  </si>
  <si>
    <t>Antrc Adj</t>
  </si>
  <si>
    <t>Turkey</t>
  </si>
  <si>
    <t>Turkey Adj</t>
  </si>
  <si>
    <t>GISP2</t>
  </si>
  <si>
    <t>GISP2 Adj</t>
  </si>
  <si>
    <t>FINAL</t>
  </si>
  <si>
    <t>Adjustment</t>
  </si>
  <si>
    <t>Table E13.1.1 – Information about the Volcanic Aerosol Time-Series.</t>
  </si>
  <si>
    <t>Description</t>
  </si>
  <si>
    <t>Details for this Time-Series</t>
  </si>
  <si>
    <t>Data Source</t>
  </si>
  <si>
    <t>Brief description of the data</t>
  </si>
  <si>
    <t>Volcanic eruption activity derived from aerosol optical depth.</t>
  </si>
  <si>
    <t>Abbreviated reference</t>
  </si>
  <si>
    <r>
      <t>Bryson,</t>
    </r>
    <r>
      <rPr>
        <sz val="11"/>
        <color rgb="FF000000"/>
        <rFont val="Times New Roman"/>
        <family val="1"/>
      </rPr>
      <t xml:space="preserve"> 1998</t>
    </r>
  </si>
  <si>
    <t>Details about the data source</t>
  </si>
  <si>
    <t>NOAA’s NGDC, Data Contribution Series # 2002-022</t>
  </si>
  <si>
    <t>Original Time-Series</t>
  </si>
  <si>
    <t>Beginning time</t>
  </si>
  <si>
    <t>39.75 Ka</t>
  </si>
  <si>
    <t>Ending time</t>
  </si>
  <si>
    <t>No. of samples (observations)</t>
  </si>
  <si>
    <t>Estimated ages: Mean error</t>
  </si>
  <si>
    <t>100 years (inferred)</t>
  </si>
  <si>
    <t>Estimated ages: Minimum error</t>
  </si>
  <si>
    <t>10 years (inferred)</t>
  </si>
  <si>
    <t>Estimated ages: Maximum error</t>
  </si>
  <si>
    <t>300 years (inferred)</t>
  </si>
  <si>
    <t>Table E13.2.1 – Volcanic Aerosol Time-Series: Data Preparation.</t>
  </si>
  <si>
    <t>Preparation Summary</t>
  </si>
  <si>
    <t>Test # 1</t>
  </si>
  <si>
    <t>Test # 2</t>
  </si>
  <si>
    <t>Data Preparation Steps</t>
  </si>
  <si>
    <t>4.64-kyr</t>
  </si>
  <si>
    <t>13.9-kyr</t>
  </si>
  <si>
    <t>Bin Sizes for Histogram</t>
  </si>
  <si>
    <t>516-yr</t>
  </si>
  <si>
    <t>1.55-kyr</t>
  </si>
  <si>
    <t>Detrending Method</t>
  </si>
  <si>
    <t>BP filter</t>
  </si>
  <si>
    <t>none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</si>
  <si>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</si>
  <si>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</si>
  <si>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</si>
  <si>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</si>
  <si>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</si>
  <si>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</si>
  <si>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38 Ka</t>
  </si>
  <si>
    <t>40 Ka</t>
  </si>
  <si>
    <t>Ending Time of Test</t>
  </si>
  <si>
    <t>2 Ka</t>
  </si>
  <si>
    <t>0.1Ka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</si>
  <si>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</si>
  <si>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</si>
  <si>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</si>
  <si>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</si>
  <si>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</si>
  <si>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</si>
  <si>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</si>
  <si>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</si>
  <si>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</si>
  <si>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</si>
  <si>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</si>
  <si>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</si>
  <si>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</si>
  <si>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</si>
  <si>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</si>
  <si>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</si>
  <si>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E13.3.1 – Results from Volcanic Aerosol Tests.</t>
  </si>
  <si>
    <t>Least Squares Tests TestPreparation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</si>
  <si>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</si>
  <si>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</si>
  <si>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</si>
  <si>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</si>
  <si>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3.391-kyr</t>
  </si>
  <si>
    <t>15.88-kyr</t>
  </si>
  <si>
    <t>p-value</t>
  </si>
  <si>
    <t>Secondary Wavelength</t>
  </si>
  <si>
    <t>4.522-kyr</t>
  </si>
  <si>
    <t>4.679-kyr</t>
  </si>
  <si>
    <t>Smoothed Periodogram</t>
  </si>
  <si>
    <t>4.004-kyr</t>
  </si>
  <si>
    <t>16.57-kyr</t>
  </si>
  <si>
    <t>Confidence Level</t>
  </si>
  <si>
    <t>---</t>
  </si>
  <si>
    <t>4.687-kyr</t>
  </si>
  <si>
    <t>Correlation &amp; Lag Tests</t>
  </si>
  <si>
    <t>Correlation with lag</t>
  </si>
  <si>
    <t xml:space="preserve">Offset used with Model </t>
  </si>
  <si>
    <t>-0.34-kyr</t>
  </si>
  <si>
    <t>-6.12-kyr</t>
  </si>
  <si>
    <t>Input data</t>
  </si>
  <si>
    <t>used in</t>
  </si>
  <si>
    <t>periodogram</t>
  </si>
  <si>
    <t>scripts.</t>
  </si>
  <si>
    <t>File Name</t>
  </si>
  <si>
    <t>Volcanic_a_4-kyr.txt</t>
  </si>
  <si>
    <t>Volcanic_b_13-kyr.txt</t>
  </si>
  <si>
    <t>Periodogram for 4.64-kyr test.</t>
  </si>
  <si>
    <t>Periodogram for 13.9-kyr test.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</si>
</sst>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000000"/>
  </numFmts>
  <fonts count="40">
    <font>
      <sz val="11"/>
      <color theme="1"/>
      <name val="Calibri"/>
      <family val="2"/>
      <scheme val="minor"/>
    </font>
    <font>
      <sz val="11"/>
      <color theme="1"/>
      <name val="Courier New"/>
      <family val="2"/>
    </font>
    <font>
      <b/>
      <sz val="11"/>
      <color theme="1"/>
      <name val="Calibri"/>
      <family val="2"/>
      <scheme val="minor"/>
    </font>
    <font>
      <sz val="9"/>
      <name val="Genev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2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94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3" fillId="0" borderId="0"/>
    <xf numFmtId="0" fontId="3" fillId="0" borderId="0"/>
    <xf numFmtId="0" fontId="23" fillId="0" borderId="0"/>
    <xf numFmtId="0" fontId="23" fillId="0" borderId="0"/>
    <xf numFmtId="0" fontId="27" fillId="0" borderId="0"/>
    <xf numFmtId="0" fontId="24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4" fillId="0" borderId="0"/>
    <xf numFmtId="0" fontId="24" fillId="0" borderId="0"/>
    <xf numFmtId="0" fontId="3" fillId="0" borderId="0"/>
    <xf numFmtId="0" fontId="23" fillId="0" borderId="0"/>
    <xf numFmtId="0" fontId="29" fillId="0" borderId="0"/>
    <xf numFmtId="0" fontId="23" fillId="0" borderId="0"/>
    <xf numFmtId="0" fontId="3" fillId="0" borderId="0"/>
    <xf numFmtId="0" fontId="25" fillId="0" borderId="0"/>
    <xf numFmtId="0" fontId="23" fillId="0" borderId="0"/>
    <xf numFmtId="0" fontId="3" fillId="0" borderId="0"/>
    <xf numFmtId="0" fontId="1" fillId="0" borderId="0"/>
    <xf numFmtId="0" fontId="28" fillId="0" borderId="0"/>
    <xf numFmtId="0" fontId="1" fillId="0" borderId="0"/>
    <xf numFmtId="0" fontId="3" fillId="0" borderId="0"/>
    <xf numFmtId="0" fontId="23" fillId="0" borderId="0"/>
    <xf numFmtId="0" fontId="3" fillId="0" borderId="0"/>
    <xf numFmtId="0" fontId="1" fillId="0" borderId="0"/>
    <xf numFmtId="0" fontId="3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4" fillId="0" borderId="0"/>
    <xf numFmtId="0" fontId="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7" fillId="0" borderId="0"/>
    <xf numFmtId="0" fontId="23" fillId="0" borderId="0"/>
    <xf numFmtId="0" fontId="3" fillId="0" borderId="0"/>
    <xf numFmtId="0" fontId="24" fillId="0" borderId="0"/>
    <xf numFmtId="0" fontId="4" fillId="0" borderId="0"/>
    <xf numFmtId="0" fontId="3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0" fontId="3" fillId="0" borderId="0"/>
  </cellStyleXfs>
  <cellXfs count="105">
    <xf numFmtId="0" fontId="0" fillId="0" borderId="0" xfId="0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2" fillId="0" borderId="0" xfId="0" applyNumberFormat="1" applyFont="1"/>
    <xf numFmtId="1" fontId="0" fillId="0" borderId="0" xfId="0" applyNumberFormat="1"/>
    <xf numFmtId="0" fontId="0" fillId="2" borderId="0" xfId="0" applyFill="1"/>
    <xf numFmtId="0" fontId="2" fillId="2" borderId="0" xfId="0" applyFont="1" applyFill="1"/>
    <xf numFmtId="0" fontId="1" fillId="2" borderId="0" xfId="43" applyFill="1"/>
    <xf numFmtId="2" fontId="2" fillId="0" borderId="0" xfId="0" applyNumberFormat="1" applyFont="1"/>
    <xf numFmtId="2" fontId="0" fillId="0" borderId="0" xfId="0" applyNumberFormat="1"/>
    <xf numFmtId="0" fontId="1" fillId="0" borderId="0" xfId="43"/>
    <xf numFmtId="0" fontId="23" fillId="0" borderId="0" xfId="45"/>
    <xf numFmtId="2" fontId="26" fillId="0" borderId="0" xfId="46" quotePrefix="1" applyNumberFormat="1" applyFont="1" applyAlignment="1">
      <alignment horizontal="center"/>
    </xf>
    <xf numFmtId="2" fontId="26" fillId="0" borderId="0" xfId="46" applyNumberFormat="1" applyFont="1" applyAlignment="1">
      <alignment horizontal="center"/>
    </xf>
    <xf numFmtId="0" fontId="22" fillId="2" borderId="0" xfId="46" applyFont="1" applyFill="1"/>
    <xf numFmtId="165" fontId="26" fillId="0" borderId="0" xfId="46" applyNumberFormat="1" applyFont="1" applyAlignment="1">
      <alignment horizontal="center"/>
    </xf>
    <xf numFmtId="165" fontId="22" fillId="0" borderId="0" xfId="46" applyNumberFormat="1" applyFont="1"/>
    <xf numFmtId="2" fontId="22" fillId="2" borderId="0" xfId="46" applyNumberFormat="1" applyFont="1" applyFill="1" applyAlignment="1">
      <alignment horizontal="center"/>
    </xf>
    <xf numFmtId="2" fontId="26" fillId="2" borderId="0" xfId="46" applyNumberFormat="1" applyFont="1" applyFill="1" applyAlignment="1">
      <alignment horizontal="center"/>
    </xf>
    <xf numFmtId="165" fontId="22" fillId="0" borderId="0" xfId="52" applyNumberFormat="1" applyFont="1" applyAlignment="1">
      <alignment horizontal="left"/>
    </xf>
    <xf numFmtId="0" fontId="22" fillId="0" borderId="0" xfId="70" applyFont="1" applyFill="1"/>
    <xf numFmtId="0" fontId="26" fillId="0" borderId="0" xfId="70" applyFont="1" applyFill="1"/>
    <xf numFmtId="0" fontId="22" fillId="0" borderId="0" xfId="70" applyFont="1" applyFill="1" applyAlignment="1">
      <alignment horizontal="left"/>
    </xf>
    <xf numFmtId="1" fontId="22" fillId="0" borderId="0" xfId="70" applyNumberFormat="1" applyFont="1" applyFill="1" applyAlignment="1">
      <alignment horizontal="left"/>
    </xf>
    <xf numFmtId="166" fontId="22" fillId="0" borderId="0" xfId="70" applyNumberFormat="1" applyFont="1" applyFill="1" applyAlignment="1">
      <alignment horizontal="left"/>
    </xf>
    <xf numFmtId="165" fontId="22" fillId="0" borderId="0" xfId="70" applyNumberFormat="1" applyFont="1" applyAlignment="1">
      <alignment horizontal="left"/>
    </xf>
    <xf numFmtId="165" fontId="22" fillId="0" borderId="0" xfId="62" applyNumberFormat="1" applyFont="1" applyFill="1"/>
    <xf numFmtId="165" fontId="26" fillId="0" borderId="0" xfId="62" applyNumberFormat="1" applyFont="1" applyFill="1"/>
    <xf numFmtId="0" fontId="22" fillId="0" borderId="0" xfId="46" applyFont="1" applyFill="1"/>
    <xf numFmtId="2" fontId="22" fillId="0" borderId="0" xfId="46" applyNumberFormat="1" applyFont="1"/>
    <xf numFmtId="165" fontId="0" fillId="0" borderId="0" xfId="0" applyNumberFormat="1"/>
    <xf numFmtId="1" fontId="26" fillId="0" borderId="0" xfId="62" applyNumberFormat="1" applyFont="1" applyFill="1" applyAlignment="1">
      <alignment horizontal="center"/>
    </xf>
    <xf numFmtId="1" fontId="22" fillId="0" borderId="0" xfId="62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31" fillId="0" borderId="0" xfId="62" applyNumberFormat="1" applyFont="1" applyFill="1"/>
    <xf numFmtId="2" fontId="30" fillId="0" borderId="0" xfId="46" applyNumberFormat="1" applyFont="1"/>
    <xf numFmtId="165" fontId="22" fillId="0" borderId="0" xfId="62" applyNumberFormat="1" applyFont="1" applyFill="1" applyAlignment="1">
      <alignment horizontal="right"/>
    </xf>
    <xf numFmtId="165" fontId="22" fillId="0" borderId="0" xfId="62" quotePrefix="1" applyNumberFormat="1" applyFont="1" applyFill="1" applyAlignment="1">
      <alignment horizontal="right"/>
    </xf>
    <xf numFmtId="1" fontId="31" fillId="0" borderId="0" xfId="62" applyNumberFormat="1" applyFont="1" applyFill="1" applyAlignment="1">
      <alignment horizontal="center"/>
    </xf>
    <xf numFmtId="165" fontId="2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165" fontId="26" fillId="0" borderId="0" xfId="46" applyNumberFormat="1" applyFont="1"/>
    <xf numFmtId="165" fontId="2" fillId="0" borderId="0" xfId="0" applyNumberFormat="1" applyFont="1"/>
    <xf numFmtId="0" fontId="2" fillId="0" borderId="0" xfId="0" applyFont="1"/>
    <xf numFmtId="0" fontId="32" fillId="0" borderId="0" xfId="0" applyFont="1" applyAlignment="1">
      <alignment horizontal="right"/>
    </xf>
    <xf numFmtId="165" fontId="32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right"/>
    </xf>
    <xf numFmtId="2" fontId="22" fillId="0" borderId="0" xfId="46" applyNumberFormat="1" applyFont="1"/>
    <xf numFmtId="0" fontId="32" fillId="2" borderId="0" xfId="0" applyFont="1" applyFill="1" applyAlignment="1">
      <alignment horizontal="right"/>
    </xf>
    <xf numFmtId="165" fontId="32" fillId="2" borderId="0" xfId="0" applyNumberFormat="1" applyFont="1" applyFill="1" applyAlignment="1">
      <alignment horizontal="right"/>
    </xf>
    <xf numFmtId="165" fontId="0" fillId="0" borderId="0" xfId="0" applyNumberFormat="1" applyFill="1"/>
    <xf numFmtId="0" fontId="32" fillId="0" borderId="0" xfId="0" applyFont="1"/>
    <xf numFmtId="2" fontId="26" fillId="0" borderId="0" xfId="46" applyNumberFormat="1" applyFont="1"/>
    <xf numFmtId="165" fontId="0" fillId="0" borderId="0" xfId="0" applyNumberFormat="1" applyFont="1"/>
    <xf numFmtId="165" fontId="2" fillId="2" borderId="0" xfId="0" applyNumberFormat="1" applyFont="1" applyFill="1"/>
    <xf numFmtId="165" fontId="0" fillId="2" borderId="0" xfId="0" applyNumberFormat="1" applyFill="1"/>
    <xf numFmtId="165" fontId="26" fillId="0" borderId="0" xfId="46" applyNumberFormat="1" applyFont="1"/>
    <xf numFmtId="0" fontId="33" fillId="0" borderId="0" xfId="0" applyFont="1" applyAlignment="1">
      <alignment horizontal="justify"/>
    </xf>
    <xf numFmtId="0" fontId="35" fillId="0" borderId="10" xfId="0" applyFont="1" applyBorder="1"/>
    <xf numFmtId="0" fontId="0" fillId="0" borderId="11" xfId="0" applyBorder="1"/>
    <xf numFmtId="0" fontId="35" fillId="0" borderId="11" xfId="0" applyFont="1" applyBorder="1"/>
    <xf numFmtId="0" fontId="35" fillId="34" borderId="12" xfId="0" applyFont="1" applyFill="1" applyBorder="1"/>
    <xf numFmtId="0" fontId="0" fillId="34" borderId="13" xfId="0" applyFill="1" applyBorder="1"/>
    <xf numFmtId="0" fontId="35" fillId="34" borderId="13" xfId="0" applyFont="1" applyFill="1" applyBorder="1"/>
    <xf numFmtId="0" fontId="35" fillId="0" borderId="12" xfId="0" applyFont="1" applyBorder="1"/>
    <xf numFmtId="0" fontId="0" fillId="0" borderId="13" xfId="0" applyBorder="1"/>
    <xf numFmtId="0" fontId="36" fillId="0" borderId="12" xfId="0" applyFont="1" applyBorder="1"/>
    <xf numFmtId="0" fontId="36" fillId="0" borderId="13" xfId="0" applyFont="1" applyBorder="1"/>
    <xf numFmtId="0" fontId="33" fillId="0" borderId="13" xfId="0" applyFont="1" applyBorder="1"/>
    <xf numFmtId="0" fontId="36" fillId="34" borderId="12" xfId="0" applyFont="1" applyFill="1" applyBorder="1"/>
    <xf numFmtId="0" fontId="36" fillId="34" borderId="13" xfId="0" applyFont="1" applyFill="1" applyBorder="1"/>
    <xf numFmtId="0" fontId="36" fillId="0" borderId="14" xfId="0" applyFont="1" applyBorder="1"/>
    <xf numFmtId="0" fontId="0" fillId="0" borderId="15" xfId="0" applyBorder="1"/>
    <xf numFmtId="0" fontId="36" fillId="0" borderId="15" xfId="0" applyFont="1" applyBorder="1"/>
    <xf numFmtId="0" fontId="36" fillId="0" borderId="13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16" xfId="0" applyFont="1" applyBorder="1" applyAlignment="1">
      <alignment horizontal="right"/>
    </xf>
    <xf numFmtId="0" fontId="35" fillId="0" borderId="16" xfId="0" applyFont="1" applyBorder="1" applyAlignment="1">
      <alignment horizontal="right" vertical="top" wrapText="1"/>
    </xf>
    <xf numFmtId="0" fontId="0" fillId="34" borderId="17" xfId="0" applyFill="1" applyBorder="1"/>
    <xf numFmtId="0" fontId="35" fillId="34" borderId="17" xfId="0" applyFont="1" applyFill="1" applyBorder="1" applyAlignment="1">
      <alignment horizontal="right" vertical="top" wrapText="1"/>
    </xf>
    <xf numFmtId="0" fontId="35" fillId="0" borderId="17" xfId="0" applyFont="1" applyBorder="1" applyAlignment="1">
      <alignment horizontal="right"/>
    </xf>
    <xf numFmtId="0" fontId="35" fillId="0" borderId="17" xfId="0" applyFont="1" applyBorder="1" applyAlignment="1">
      <alignment horizontal="right" vertical="top" wrapText="1"/>
    </xf>
    <xf numFmtId="0" fontId="36" fillId="0" borderId="17" xfId="0" applyFont="1" applyBorder="1" applyAlignment="1">
      <alignment horizontal="right"/>
    </xf>
    <xf numFmtId="0" fontId="36" fillId="0" borderId="17" xfId="0" applyFont="1" applyBorder="1" applyAlignment="1">
      <alignment horizontal="right" wrapText="1"/>
    </xf>
    <xf numFmtId="0" fontId="36" fillId="0" borderId="17" xfId="0" applyFont="1" applyBorder="1" applyAlignment="1">
      <alignment horizontal="right" vertical="top" wrapText="1"/>
    </xf>
    <xf numFmtId="0" fontId="36" fillId="34" borderId="17" xfId="0" applyFont="1" applyFill="1" applyBorder="1" applyAlignment="1">
      <alignment horizontal="right" vertical="top" wrapText="1"/>
    </xf>
    <xf numFmtId="0" fontId="36" fillId="0" borderId="18" xfId="0" applyFont="1" applyBorder="1" applyAlignment="1">
      <alignment horizontal="right"/>
    </xf>
    <xf numFmtId="0" fontId="36" fillId="0" borderId="18" xfId="0" applyFont="1" applyBorder="1" applyAlignment="1">
      <alignment horizontal="right" vertical="top" wrapText="1"/>
    </xf>
    <xf numFmtId="0" fontId="35" fillId="0" borderId="16" xfId="0" applyFont="1" applyBorder="1" applyAlignment="1">
      <alignment vertical="top" wrapText="1"/>
    </xf>
    <xf numFmtId="0" fontId="35" fillId="34" borderId="17" xfId="0" applyFont="1" applyFill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9" fontId="36" fillId="0" borderId="17" xfId="0" applyNumberFormat="1" applyFont="1" applyBorder="1" applyAlignment="1">
      <alignment horizontal="right"/>
    </xf>
    <xf numFmtId="9" fontId="36" fillId="0" borderId="17" xfId="0" applyNumberFormat="1" applyFont="1" applyBorder="1" applyAlignment="1">
      <alignment horizontal="right" vertical="top" wrapText="1"/>
    </xf>
    <xf numFmtId="0" fontId="0" fillId="0" borderId="17" xfId="0" applyBorder="1"/>
    <xf numFmtId="0" fontId="36" fillId="34" borderId="17" xfId="0" applyFont="1" applyFill="1" applyBorder="1" applyAlignment="1">
      <alignment horizontal="right" wrapText="1"/>
    </xf>
    <xf numFmtId="9" fontId="36" fillId="0" borderId="17" xfId="0" applyNumberFormat="1" applyFont="1" applyBorder="1" applyAlignment="1">
      <alignment horizontal="right" wrapText="1"/>
    </xf>
    <xf numFmtId="0" fontId="33" fillId="0" borderId="17" xfId="0" applyFont="1" applyBorder="1" applyAlignment="1">
      <alignment horizontal="right" vertical="top"/>
    </xf>
    <xf numFmtId="0" fontId="33" fillId="0" borderId="17" xfId="0" applyFont="1" applyBorder="1" applyAlignment="1">
      <alignment horizontal="right" vertical="top" wrapText="1"/>
    </xf>
    <xf numFmtId="0" fontId="38" fillId="0" borderId="0" xfId="0" applyFont="1"/>
    <xf numFmtId="0" fontId="21" fillId="0" borderId="0" xfId="0" applyFont="1"/>
    <xf numFmtId="2" fontId="38" fillId="0" borderId="0" xfId="0" applyNumberFormat="1" applyFont="1"/>
    <xf numFmtId="2" fontId="21" fillId="0" borderId="0" xfId="0" applyNumberFormat="1" applyFont="1"/>
    <xf numFmtId="0" fontId="33" fillId="0" borderId="0" xfId="0" applyFont="1"/>
    <xf numFmtId="0" fontId="39" fillId="0" borderId="0" xfId="0" applyFont="1"/>
  </cellXfs>
  <cellStyles count="194">
    <cellStyle name="20% - Accent1" xfId="20" builtinId="30" customBuiltin="1"/>
    <cellStyle name="20% - Accent1 2" xfId="119"/>
    <cellStyle name="20% - Accent1 3" xfId="165"/>
    <cellStyle name="20% - Accent2" xfId="24" builtinId="34" customBuiltin="1"/>
    <cellStyle name="20% - Accent2 2" xfId="123"/>
    <cellStyle name="20% - Accent2 3" xfId="169"/>
    <cellStyle name="20% - Accent3" xfId="28" builtinId="38" customBuiltin="1"/>
    <cellStyle name="20% - Accent3 2" xfId="127"/>
    <cellStyle name="20% - Accent3 3" xfId="173"/>
    <cellStyle name="20% - Accent4" xfId="32" builtinId="42" customBuiltin="1"/>
    <cellStyle name="20% - Accent4 2" xfId="131"/>
    <cellStyle name="20% - Accent4 3" xfId="177"/>
    <cellStyle name="20% - Accent5" xfId="36" builtinId="46" customBuiltin="1"/>
    <cellStyle name="20% - Accent5 2" xfId="135"/>
    <cellStyle name="20% - Accent5 3" xfId="181"/>
    <cellStyle name="20% - Accent6" xfId="40" builtinId="50" customBuiltin="1"/>
    <cellStyle name="20% - Accent6 2" xfId="139"/>
    <cellStyle name="20% - Accent6 3" xfId="185"/>
    <cellStyle name="40% - Accent1" xfId="21" builtinId="31" customBuiltin="1"/>
    <cellStyle name="40% - Accent1 2" xfId="120"/>
    <cellStyle name="40% - Accent1 3" xfId="166"/>
    <cellStyle name="40% - Accent2" xfId="25" builtinId="35" customBuiltin="1"/>
    <cellStyle name="40% - Accent2 2" xfId="124"/>
    <cellStyle name="40% - Accent2 3" xfId="170"/>
    <cellStyle name="40% - Accent3" xfId="29" builtinId="39" customBuiltin="1"/>
    <cellStyle name="40% - Accent3 2" xfId="128"/>
    <cellStyle name="40% - Accent3 3" xfId="174"/>
    <cellStyle name="40% - Accent4" xfId="33" builtinId="43" customBuiltin="1"/>
    <cellStyle name="40% - Accent4 2" xfId="132"/>
    <cellStyle name="40% - Accent4 3" xfId="178"/>
    <cellStyle name="40% - Accent5" xfId="37" builtinId="47" customBuiltin="1"/>
    <cellStyle name="40% - Accent5 2" xfId="136"/>
    <cellStyle name="40% - Accent5 3" xfId="182"/>
    <cellStyle name="40% - Accent6" xfId="41" builtinId="51" customBuiltin="1"/>
    <cellStyle name="40% - Accent6 2" xfId="140"/>
    <cellStyle name="40% - Accent6 3" xfId="186"/>
    <cellStyle name="60% - Accent1" xfId="22" builtinId="32" customBuiltin="1"/>
    <cellStyle name="60% - Accent1 2" xfId="121"/>
    <cellStyle name="60% - Accent1 3" xfId="167"/>
    <cellStyle name="60% - Accent2" xfId="26" builtinId="36" customBuiltin="1"/>
    <cellStyle name="60% - Accent2 2" xfId="125"/>
    <cellStyle name="60% - Accent2 3" xfId="171"/>
    <cellStyle name="60% - Accent3" xfId="30" builtinId="40" customBuiltin="1"/>
    <cellStyle name="60% - Accent3 2" xfId="129"/>
    <cellStyle name="60% - Accent3 3" xfId="175"/>
    <cellStyle name="60% - Accent4" xfId="34" builtinId="44" customBuiltin="1"/>
    <cellStyle name="60% - Accent4 2" xfId="133"/>
    <cellStyle name="60% - Accent4 3" xfId="179"/>
    <cellStyle name="60% - Accent5" xfId="38" builtinId="48" customBuiltin="1"/>
    <cellStyle name="60% - Accent5 2" xfId="137"/>
    <cellStyle name="60% - Accent5 3" xfId="183"/>
    <cellStyle name="60% - Accent6" xfId="42" builtinId="52" customBuiltin="1"/>
    <cellStyle name="60% - Accent6 2" xfId="141"/>
    <cellStyle name="60% - Accent6 3" xfId="187"/>
    <cellStyle name="Accent1" xfId="19" builtinId="29" customBuiltin="1"/>
    <cellStyle name="Accent1 2" xfId="118"/>
    <cellStyle name="Accent1 3" xfId="164"/>
    <cellStyle name="Accent2" xfId="23" builtinId="33" customBuiltin="1"/>
    <cellStyle name="Accent2 2" xfId="122"/>
    <cellStyle name="Accent2 3" xfId="168"/>
    <cellStyle name="Accent3" xfId="27" builtinId="37" customBuiltin="1"/>
    <cellStyle name="Accent3 2" xfId="126"/>
    <cellStyle name="Accent3 3" xfId="172"/>
    <cellStyle name="Accent4" xfId="31" builtinId="41" customBuiltin="1"/>
    <cellStyle name="Accent4 2" xfId="130"/>
    <cellStyle name="Accent4 3" xfId="176"/>
    <cellStyle name="Accent5" xfId="35" builtinId="45" customBuiltin="1"/>
    <cellStyle name="Accent5 2" xfId="134"/>
    <cellStyle name="Accent5 3" xfId="180"/>
    <cellStyle name="Accent6" xfId="39" builtinId="49" customBuiltin="1"/>
    <cellStyle name="Accent6 2" xfId="138"/>
    <cellStyle name="Accent6 3" xfId="184"/>
    <cellStyle name="Bad" xfId="9" builtinId="27" customBuiltin="1"/>
    <cellStyle name="Bad 2" xfId="108"/>
    <cellStyle name="Bad 3" xfId="154"/>
    <cellStyle name="Calculation" xfId="13" builtinId="22" customBuiltin="1"/>
    <cellStyle name="Calculation 2" xfId="112"/>
    <cellStyle name="Calculation 3" xfId="158"/>
    <cellStyle name="Check Cell" xfId="15" builtinId="23" customBuiltin="1"/>
    <cellStyle name="Check Cell 2" xfId="114"/>
    <cellStyle name="Check Cell 3" xfId="160"/>
    <cellStyle name="Explanatory Text" xfId="17" builtinId="53" customBuiltin="1"/>
    <cellStyle name="Explanatory Text 2" xfId="116"/>
    <cellStyle name="Explanatory Text 3" xfId="162"/>
    <cellStyle name="Good" xfId="8" builtinId="26" customBuiltin="1"/>
    <cellStyle name="Good 2" xfId="107"/>
    <cellStyle name="Good 3" xfId="153"/>
    <cellStyle name="Heading 1" xfId="4" builtinId="16" customBuiltin="1"/>
    <cellStyle name="Heading 1 2" xfId="103"/>
    <cellStyle name="Heading 1 3" xfId="149"/>
    <cellStyle name="Heading 2" xfId="5" builtinId="17" customBuiltin="1"/>
    <cellStyle name="Heading 2 2" xfId="104"/>
    <cellStyle name="Heading 2 3" xfId="150"/>
    <cellStyle name="Heading 3" xfId="6" builtinId="18" customBuiltin="1"/>
    <cellStyle name="Heading 3 2" xfId="105"/>
    <cellStyle name="Heading 3 3" xfId="151"/>
    <cellStyle name="Heading 4" xfId="7" builtinId="19" customBuiltin="1"/>
    <cellStyle name="Heading 4 2" xfId="106"/>
    <cellStyle name="Heading 4 3" xfId="152"/>
    <cellStyle name="Input" xfId="11" builtinId="20" customBuiltin="1"/>
    <cellStyle name="Input 2" xfId="110"/>
    <cellStyle name="Input 3" xfId="156"/>
    <cellStyle name="Linked Cell" xfId="14" builtinId="24" customBuiltin="1"/>
    <cellStyle name="Linked Cell 2" xfId="113"/>
    <cellStyle name="Linked Cell 3" xfId="159"/>
    <cellStyle name="Neutral" xfId="10" builtinId="28" customBuiltin="1"/>
    <cellStyle name="Neutral 2" xfId="109"/>
    <cellStyle name="Neutral 3" xfId="155"/>
    <cellStyle name="Normal" xfId="0" builtinId="0"/>
    <cellStyle name="Normal 2" xfId="43"/>
    <cellStyle name="Normal 2 2" xfId="1"/>
    <cellStyle name="Normal 2 2 2" xfId="51"/>
    <cellStyle name="Normal 2 2 2 2" xfId="53"/>
    <cellStyle name="Normal 2 2 2 2 2" xfId="58"/>
    <cellStyle name="Normal 2 2 2 2 2 2" xfId="63"/>
    <cellStyle name="Normal 2 2 2 2 2 2 2" xfId="65"/>
    <cellStyle name="Normal 2 2 2 2 2 2 2 2" xfId="98"/>
    <cellStyle name="Normal 2 2 2 2 2 2 2 2 2" xfId="99"/>
    <cellStyle name="Normal 2 2 2 2 2 2 2 2 3" xfId="147"/>
    <cellStyle name="Normal 2 2 2 2 2 2 2 3" xfId="146"/>
    <cellStyle name="Normal 2 2 2 2 2 2 2 3 2" xfId="193"/>
    <cellStyle name="Normal 2 2 2 2 2 2 3" xfId="96"/>
    <cellStyle name="Normal 2 2 2 2 2 2 3 2" xfId="192"/>
    <cellStyle name="Normal 2 2 2 2 2 2 4" xfId="145"/>
    <cellStyle name="Normal 2 2 2 2 2 3" xfId="89"/>
    <cellStyle name="Normal 2 2 2 2 2 4" xfId="84"/>
    <cellStyle name="Normal 2 2 2 2 2 5" xfId="94"/>
    <cellStyle name="Normal 2 2 2 2 2 5 2" xfId="191"/>
    <cellStyle name="Normal 2 2 2 2 2 6" xfId="144"/>
    <cellStyle name="Normal 2 2 2 2 3" xfId="82"/>
    <cellStyle name="Normal 2 2 2 2 4" xfId="88"/>
    <cellStyle name="Normal 2 2 2 2 5" xfId="48"/>
    <cellStyle name="Normal 2 2 2 2 6" xfId="92"/>
    <cellStyle name="Normal 2 2 2 2 6 2" xfId="190"/>
    <cellStyle name="Normal 2 2 2 2 7" xfId="143"/>
    <cellStyle name="Normal 2 2 2 3" xfId="73"/>
    <cellStyle name="Normal 2 2 2 4" xfId="81"/>
    <cellStyle name="Normal 2 2 2 5" xfId="87"/>
    <cellStyle name="Normal 2 2 2 6" xfId="50"/>
    <cellStyle name="Normal 2 2 2 7" xfId="93"/>
    <cellStyle name="Normal 2 2 2 7 2" xfId="189"/>
    <cellStyle name="Normal 2 2 2 8" xfId="102"/>
    <cellStyle name="Normal 2 2 3" xfId="72"/>
    <cellStyle name="Normal 2 2 4" xfId="80"/>
    <cellStyle name="Normal 2 2 5" xfId="86"/>
    <cellStyle name="Normal 2 2 6" xfId="83"/>
    <cellStyle name="Normal 2 2 7" xfId="142"/>
    <cellStyle name="Normal 2 2 7 2" xfId="148"/>
    <cellStyle name="Normal 2 3" xfId="44"/>
    <cellStyle name="Normal 2 3 2" xfId="59"/>
    <cellStyle name="Normal 2 3 2 2" xfId="62"/>
    <cellStyle name="Normal 2 4" xfId="71"/>
    <cellStyle name="Normal 2 5" xfId="79"/>
    <cellStyle name="Normal 2 6" xfId="85"/>
    <cellStyle name="Normal 2 7" xfId="49"/>
    <cellStyle name="Normal 2 8" xfId="90"/>
    <cellStyle name="Normal 2 8 2" xfId="188"/>
    <cellStyle name="Normal 2 9" xfId="101"/>
    <cellStyle name="Normal 3" xfId="2"/>
    <cellStyle name="Normal 3 2" xfId="45"/>
    <cellStyle name="Normal 3 2 2" xfId="55"/>
    <cellStyle name="Normal 3 2 2 2" xfId="57"/>
    <cellStyle name="Normal 3 2 2 2 2" xfId="64"/>
    <cellStyle name="Normal 3 2 2 2 2 2" xfId="66"/>
    <cellStyle name="Normal 3 2 2 3" xfId="76"/>
    <cellStyle name="Normal 3 2 3" xfId="69"/>
    <cellStyle name="Normal 3 2 4" xfId="75"/>
    <cellStyle name="Normal 3 3" xfId="60"/>
    <cellStyle name="Normal 3 4" xfId="74"/>
    <cellStyle name="Normal 4" xfId="52"/>
    <cellStyle name="Normal 4 2" xfId="61"/>
    <cellStyle name="Normal 4 2 2" xfId="68"/>
    <cellStyle name="Normal 4 2 2 2" xfId="97"/>
    <cellStyle name="Normal 4 2 2 2 2" xfId="100"/>
    <cellStyle name="Normal 4 2 3" xfId="95"/>
    <cellStyle name="Normal 4 3" xfId="77"/>
    <cellStyle name="Normal 4 4" xfId="91"/>
    <cellStyle name="Normal 5" xfId="67"/>
    <cellStyle name="Normal 6" xfId="70"/>
    <cellStyle name="Normal 7" xfId="46"/>
    <cellStyle name="Normal 8" xfId="47"/>
    <cellStyle name="Note 2" xfId="54"/>
    <cellStyle name="Note 3" xfId="56"/>
    <cellStyle name="Output" xfId="12" builtinId="21" customBuiltin="1"/>
    <cellStyle name="Output 2" xfId="111"/>
    <cellStyle name="Output 3" xfId="157"/>
    <cellStyle name="Standard_I1-BE-WA" xfId="78"/>
    <cellStyle name="Title" xfId="3" builtinId="15" customBuiltin="1"/>
    <cellStyle name="Total" xfId="18" builtinId="25" customBuiltin="1"/>
    <cellStyle name="Total 2" xfId="117"/>
    <cellStyle name="Total 3" xfId="163"/>
    <cellStyle name="Warning Text" xfId="16" builtinId="11" customBuiltin="1"/>
    <cellStyle name="Warning Text 2" xfId="115"/>
    <cellStyle name="Warning Text 3" xfId="1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075273454667961"/>
          <c:y val="0.1739705251525"/>
          <c:w val="0.86294053618884714"/>
          <c:h val="0.61372710682632814"/>
        </c:manualLayout>
      </c:layout>
      <c:scatterChart>
        <c:scatterStyle val="lineMarker"/>
        <c:ser>
          <c:idx val="0"/>
          <c:order val="0"/>
          <c:tx>
            <c:v>Aersol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Data!$H$2:$H$4983</c:f>
              <c:numCache>
                <c:formatCode>0.000</c:formatCode>
                <c:ptCount val="4982"/>
                <c:pt idx="0">
                  <c:v>-44.905653100000002</c:v>
                </c:pt>
                <c:pt idx="1">
                  <c:v>-44.390078115545982</c:v>
                </c:pt>
                <c:pt idx="2">
                  <c:v>-43.874503131091963</c:v>
                </c:pt>
                <c:pt idx="3">
                  <c:v>-43.358928146637943</c:v>
                </c:pt>
                <c:pt idx="4">
                  <c:v>-42.843353162183924</c:v>
                </c:pt>
                <c:pt idx="5">
                  <c:v>-42.327778177729904</c:v>
                </c:pt>
                <c:pt idx="6">
                  <c:v>-41.812203193275884</c:v>
                </c:pt>
                <c:pt idx="7">
                  <c:v>-41.296628208821865</c:v>
                </c:pt>
                <c:pt idx="8">
                  <c:v>-40.781053224367845</c:v>
                </c:pt>
                <c:pt idx="9">
                  <c:v>-40.265478239913826</c:v>
                </c:pt>
                <c:pt idx="10">
                  <c:v>-39.749903255459806</c:v>
                </c:pt>
                <c:pt idx="11">
                  <c:v>-39.234328271005786</c:v>
                </c:pt>
                <c:pt idx="12">
                  <c:v>-38.718753286551767</c:v>
                </c:pt>
                <c:pt idx="13">
                  <c:v>-38.203178302097747</c:v>
                </c:pt>
                <c:pt idx="14">
                  <c:v>-37.687603317643728</c:v>
                </c:pt>
                <c:pt idx="15">
                  <c:v>-37.172028333189708</c:v>
                </c:pt>
                <c:pt idx="16">
                  <c:v>-36.656453348735688</c:v>
                </c:pt>
                <c:pt idx="17">
                  <c:v>-36.140878364281669</c:v>
                </c:pt>
                <c:pt idx="18">
                  <c:v>-35.625303379827649</c:v>
                </c:pt>
                <c:pt idx="19">
                  <c:v>-35.109728395373629</c:v>
                </c:pt>
                <c:pt idx="20">
                  <c:v>-34.59415341091961</c:v>
                </c:pt>
                <c:pt idx="21">
                  <c:v>-34.07857842646559</c:v>
                </c:pt>
                <c:pt idx="22">
                  <c:v>-33.563003442011571</c:v>
                </c:pt>
                <c:pt idx="23">
                  <c:v>-33.047428457557551</c:v>
                </c:pt>
                <c:pt idx="24">
                  <c:v>-32.531853473103531</c:v>
                </c:pt>
                <c:pt idx="25">
                  <c:v>-32.016278488649512</c:v>
                </c:pt>
                <c:pt idx="26">
                  <c:v>-31.500703504195496</c:v>
                </c:pt>
                <c:pt idx="27">
                  <c:v>-30.98512851974148</c:v>
                </c:pt>
                <c:pt idx="28">
                  <c:v>-30.469553535287464</c:v>
                </c:pt>
                <c:pt idx="29">
                  <c:v>-29.953978550833448</c:v>
                </c:pt>
                <c:pt idx="30">
                  <c:v>-29.438403566379431</c:v>
                </c:pt>
                <c:pt idx="31">
                  <c:v>-28.922828581925415</c:v>
                </c:pt>
                <c:pt idx="32">
                  <c:v>-28.407253597471399</c:v>
                </c:pt>
                <c:pt idx="33">
                  <c:v>-27.891678613017383</c:v>
                </c:pt>
                <c:pt idx="34">
                  <c:v>-27.376103628563367</c:v>
                </c:pt>
                <c:pt idx="35">
                  <c:v>-26.860528644109351</c:v>
                </c:pt>
                <c:pt idx="36">
                  <c:v>-26.344953659655335</c:v>
                </c:pt>
                <c:pt idx="37">
                  <c:v>-25.829378675201319</c:v>
                </c:pt>
                <c:pt idx="38">
                  <c:v>-25.313803690747303</c:v>
                </c:pt>
                <c:pt idx="39">
                  <c:v>-24.798228706293287</c:v>
                </c:pt>
                <c:pt idx="40">
                  <c:v>-24.282653721839271</c:v>
                </c:pt>
                <c:pt idx="41">
                  <c:v>-23.767078737385255</c:v>
                </c:pt>
                <c:pt idx="42">
                  <c:v>-23.251503752931239</c:v>
                </c:pt>
                <c:pt idx="43">
                  <c:v>-22.735928768477223</c:v>
                </c:pt>
                <c:pt idx="44">
                  <c:v>-22.220353784023207</c:v>
                </c:pt>
                <c:pt idx="45">
                  <c:v>-21.704778799569191</c:v>
                </c:pt>
                <c:pt idx="46">
                  <c:v>-21.189203815115174</c:v>
                </c:pt>
                <c:pt idx="47">
                  <c:v>-20.673628830661158</c:v>
                </c:pt>
                <c:pt idx="48">
                  <c:v>-20.158053846207142</c:v>
                </c:pt>
                <c:pt idx="49">
                  <c:v>-19.642478861753126</c:v>
                </c:pt>
                <c:pt idx="50">
                  <c:v>-19.12690387729911</c:v>
                </c:pt>
                <c:pt idx="51">
                  <c:v>-18.611328892845094</c:v>
                </c:pt>
                <c:pt idx="52">
                  <c:v>-18.095753908391078</c:v>
                </c:pt>
                <c:pt idx="53">
                  <c:v>-17.580178923937062</c:v>
                </c:pt>
                <c:pt idx="54">
                  <c:v>-17.064603939483046</c:v>
                </c:pt>
                <c:pt idx="55">
                  <c:v>-16.54902895502903</c:v>
                </c:pt>
                <c:pt idx="56">
                  <c:v>-16.033453970575014</c:v>
                </c:pt>
                <c:pt idx="57">
                  <c:v>-15.517878986120998</c:v>
                </c:pt>
                <c:pt idx="58">
                  <c:v>-15.002304001666982</c:v>
                </c:pt>
                <c:pt idx="59">
                  <c:v>-14.486729017212966</c:v>
                </c:pt>
                <c:pt idx="60">
                  <c:v>-13.97115403275895</c:v>
                </c:pt>
                <c:pt idx="61">
                  <c:v>-13.455579048304934</c:v>
                </c:pt>
                <c:pt idx="62">
                  <c:v>-12.940004063850918</c:v>
                </c:pt>
                <c:pt idx="63">
                  <c:v>-12.424429079396901</c:v>
                </c:pt>
                <c:pt idx="64">
                  <c:v>-11.908854094942885</c:v>
                </c:pt>
                <c:pt idx="65">
                  <c:v>-11.393279110488869</c:v>
                </c:pt>
                <c:pt idx="66">
                  <c:v>-10.877704126034853</c:v>
                </c:pt>
                <c:pt idx="67">
                  <c:v>-10.362129141580837</c:v>
                </c:pt>
                <c:pt idx="68">
                  <c:v>-9.8465541571268211</c:v>
                </c:pt>
                <c:pt idx="69">
                  <c:v>-9.3309791726728051</c:v>
                </c:pt>
                <c:pt idx="70">
                  <c:v>-8.815404188218789</c:v>
                </c:pt>
                <c:pt idx="71">
                  <c:v>-8.299829203764773</c:v>
                </c:pt>
                <c:pt idx="72">
                  <c:v>-7.784254219310756</c:v>
                </c:pt>
                <c:pt idx="73">
                  <c:v>-7.2686792348567391</c:v>
                </c:pt>
                <c:pt idx="74">
                  <c:v>-6.7531042504027221</c:v>
                </c:pt>
                <c:pt idx="75">
                  <c:v>-6.2375292659487052</c:v>
                </c:pt>
                <c:pt idx="76">
                  <c:v>-5.7219542814946882</c:v>
                </c:pt>
                <c:pt idx="77">
                  <c:v>-5.2063792970406713</c:v>
                </c:pt>
                <c:pt idx="78">
                  <c:v>-4.6908043125866543</c:v>
                </c:pt>
                <c:pt idx="79">
                  <c:v>-4.1752293281326374</c:v>
                </c:pt>
                <c:pt idx="80">
                  <c:v>-3.6596543436786204</c:v>
                </c:pt>
                <c:pt idx="81">
                  <c:v>-3.1440793592246035</c:v>
                </c:pt>
                <c:pt idx="82">
                  <c:v>-2.6285043747705865</c:v>
                </c:pt>
                <c:pt idx="83">
                  <c:v>-2.1129293903165696</c:v>
                </c:pt>
                <c:pt idx="84">
                  <c:v>-1.5973544058625526</c:v>
                </c:pt>
                <c:pt idx="85">
                  <c:v>-1.0817794214085357</c:v>
                </c:pt>
                <c:pt idx="86">
                  <c:v>-0.56620443695451872</c:v>
                </c:pt>
                <c:pt idx="87">
                  <c:v>-5.062945250050177E-2</c:v>
                </c:pt>
                <c:pt idx="88">
                  <c:v>0.46494553195351518</c:v>
                </c:pt>
                <c:pt idx="89">
                  <c:v>0.98052051640753213</c:v>
                </c:pt>
                <c:pt idx="90">
                  <c:v>1.4960955008615491</c:v>
                </c:pt>
                <c:pt idx="91">
                  <c:v>2.011670485315566</c:v>
                </c:pt>
                <c:pt idx="92">
                  <c:v>2.527245469769583</c:v>
                </c:pt>
                <c:pt idx="93">
                  <c:v>3.0428204542235999</c:v>
                </c:pt>
                <c:pt idx="94">
                  <c:v>3.5583954386776169</c:v>
                </c:pt>
              </c:numCache>
            </c:numRef>
          </c:xVal>
          <c:yVal>
            <c:numRef>
              <c:f>Data!$L$2:$L$4983</c:f>
              <c:numCache>
                <c:formatCode>0.00</c:formatCode>
                <c:ptCount val="4982"/>
                <c:pt idx="14">
                  <c:v>-2.6354444444444489</c:v>
                </c:pt>
                <c:pt idx="15">
                  <c:v>-1.3177777777777813</c:v>
                </c:pt>
                <c:pt idx="16">
                  <c:v>-1.7570000000000014</c:v>
                </c:pt>
                <c:pt idx="17">
                  <c:v>-0.43922222222222018</c:v>
                </c:pt>
                <c:pt idx="18">
                  <c:v>7.0282222222222259</c:v>
                </c:pt>
                <c:pt idx="19">
                  <c:v>4.3926666666666669</c:v>
                </c:pt>
                <c:pt idx="20">
                  <c:v>1.7571111111111097</c:v>
                </c:pt>
                <c:pt idx="21">
                  <c:v>-7.0278888888888904</c:v>
                </c:pt>
                <c:pt idx="22">
                  <c:v>-5.7097777777777754</c:v>
                </c:pt>
                <c:pt idx="23">
                  <c:v>-3.952333333333339</c:v>
                </c:pt>
                <c:pt idx="24">
                  <c:v>1.8888888888906052E-3</c:v>
                </c:pt>
                <c:pt idx="25">
                  <c:v>1.7587777777777767</c:v>
                </c:pt>
                <c:pt idx="26">
                  <c:v>2.198111111111114</c:v>
                </c:pt>
                <c:pt idx="27">
                  <c:v>3.0747777777777756</c:v>
                </c:pt>
                <c:pt idx="28">
                  <c:v>1.7564444444444405</c:v>
                </c:pt>
                <c:pt idx="29">
                  <c:v>0.44288888888889488</c:v>
                </c:pt>
                <c:pt idx="30">
                  <c:v>-1.3134444444444444</c:v>
                </c:pt>
                <c:pt idx="31">
                  <c:v>-2.6231111111111094</c:v>
                </c:pt>
                <c:pt idx="32">
                  <c:v>-0.8675555555555583</c:v>
                </c:pt>
                <c:pt idx="33">
                  <c:v>-3.0353333333333339</c:v>
                </c:pt>
                <c:pt idx="34">
                  <c:v>-3.8732222222222248</c:v>
                </c:pt>
                <c:pt idx="35">
                  <c:v>-4.7471111111111099</c:v>
                </c:pt>
                <c:pt idx="36">
                  <c:v>-2.0862222222222151</c:v>
                </c:pt>
                <c:pt idx="37">
                  <c:v>4.847999999999999</c:v>
                </c:pt>
                <c:pt idx="38">
                  <c:v>4.8530000000000051</c:v>
                </c:pt>
                <c:pt idx="39">
                  <c:v>10.790777777777784</c:v>
                </c:pt>
                <c:pt idx="40">
                  <c:v>3.8826666666666689</c:v>
                </c:pt>
                <c:pt idx="41">
                  <c:v>3.8884444444444419</c:v>
                </c:pt>
                <c:pt idx="42">
                  <c:v>-7.171111111111113</c:v>
                </c:pt>
                <c:pt idx="43">
                  <c:v>-2.5830000000000055</c:v>
                </c:pt>
                <c:pt idx="44">
                  <c:v>-3.3626666666666658</c:v>
                </c:pt>
                <c:pt idx="45">
                  <c:v>3.7697777777777794</c:v>
                </c:pt>
                <c:pt idx="46">
                  <c:v>-0.38588888888888562</c:v>
                </c:pt>
                <c:pt idx="47">
                  <c:v>2.7114444444444423</c:v>
                </c:pt>
                <c:pt idx="48">
                  <c:v>0.21466666666666256</c:v>
                </c:pt>
                <c:pt idx="49">
                  <c:v>0.81999999999999673</c:v>
                </c:pt>
                <c:pt idx="50">
                  <c:v>-3.7412222222222251</c:v>
                </c:pt>
                <c:pt idx="51">
                  <c:v>-4.0007777777777793</c:v>
                </c:pt>
                <c:pt idx="52">
                  <c:v>-1.8345555555555588</c:v>
                </c:pt>
                <c:pt idx="53">
                  <c:v>2.0326666666666693</c:v>
                </c:pt>
                <c:pt idx="54">
                  <c:v>3.6725000000000012</c:v>
                </c:pt>
                <c:pt idx="55">
                  <c:v>0.77505555555555539</c:v>
                </c:pt>
                <c:pt idx="56">
                  <c:v>-2.2167222222222218</c:v>
                </c:pt>
                <c:pt idx="57">
                  <c:v>-4.9500370370370366</c:v>
                </c:pt>
                <c:pt idx="58">
                  <c:v>-0.96544444444444544</c:v>
                </c:pt>
                <c:pt idx="59">
                  <c:v>0.31627777777778121</c:v>
                </c:pt>
                <c:pt idx="60">
                  <c:v>1.6354814814814773</c:v>
                </c:pt>
                <c:pt idx="61">
                  <c:v>-1.7947962962962976</c:v>
                </c:pt>
                <c:pt idx="62">
                  <c:v>-1.1662592592592596</c:v>
                </c:pt>
                <c:pt idx="63">
                  <c:v>2.8514074074074074</c:v>
                </c:pt>
                <c:pt idx="64">
                  <c:v>6.0896111111111111</c:v>
                </c:pt>
                <c:pt idx="65">
                  <c:v>4.9050370370370402</c:v>
                </c:pt>
                <c:pt idx="66">
                  <c:v>-1.0178148148148125</c:v>
                </c:pt>
                <c:pt idx="67">
                  <c:v>-6.4429814814814801</c:v>
                </c:pt>
                <c:pt idx="68">
                  <c:v>-5.9572592592592617</c:v>
                </c:pt>
                <c:pt idx="69">
                  <c:v>-2.7522592592592616</c:v>
                </c:pt>
                <c:pt idx="70">
                  <c:v>3.6969074074074122</c:v>
                </c:pt>
                <c:pt idx="71">
                  <c:v>5.2141481481481478</c:v>
                </c:pt>
                <c:pt idx="72">
                  <c:v>3.8990370370370364</c:v>
                </c:pt>
                <c:pt idx="73">
                  <c:v>0.21272222222222226</c:v>
                </c:pt>
                <c:pt idx="74">
                  <c:v>-2.1963333333333317</c:v>
                </c:pt>
                <c:pt idx="75">
                  <c:v>-2.0308888888888923</c:v>
                </c:pt>
                <c:pt idx="76">
                  <c:v>-2.8006851851851895</c:v>
                </c:pt>
                <c:pt idx="77">
                  <c:v>-1.4575555555555546</c:v>
                </c:pt>
                <c:pt idx="78">
                  <c:v>-0.96498148148148033</c:v>
                </c:pt>
                <c:pt idx="79">
                  <c:v>1.8516666666666666</c:v>
                </c:pt>
                <c:pt idx="80">
                  <c:v>0.94994444444444071</c:v>
                </c:pt>
                <c:pt idx="81">
                  <c:v>0.92614814814814395</c:v>
                </c:pt>
                <c:pt idx="82">
                  <c:v>-0.62712962962963203</c:v>
                </c:pt>
                <c:pt idx="83">
                  <c:v>1.237203703703706</c:v>
                </c:pt>
              </c:numCache>
            </c:numRef>
          </c:yVal>
        </c:ser>
        <c:ser>
          <c:idx val="1"/>
          <c:order val="1"/>
          <c:tx>
            <c:v>Present_Line</c:v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Charts!$W$2:$W$3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Charts!$X$2:$X$3</c:f>
              <c:numCache>
                <c:formatCode>General</c:formatCode>
                <c:ptCount val="2"/>
                <c:pt idx="0">
                  <c:v>100</c:v>
                </c:pt>
                <c:pt idx="1">
                  <c:v>-100</c:v>
                </c:pt>
              </c:numCache>
            </c:numRef>
          </c:yVal>
        </c:ser>
        <c:axId val="89787392"/>
        <c:axId val="89809664"/>
      </c:scatterChart>
      <c:valAx>
        <c:axId val="89787392"/>
        <c:scaling>
          <c:orientation val="minMax"/>
          <c:max val="1.4961"/>
          <c:min val="-40.265478200000111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" sourceLinked="0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89809664"/>
        <c:crossesAt val="-10000"/>
        <c:crossBetween val="midCat"/>
        <c:majorUnit val="4.6401748599999788"/>
        <c:minorUnit val="4.6401748599999788"/>
      </c:valAx>
      <c:valAx>
        <c:axId val="89809664"/>
        <c:scaling>
          <c:orientation val="minMax"/>
          <c:max val="12"/>
          <c:min val="-8"/>
        </c:scaling>
        <c:axPos val="l"/>
        <c:majorGridlines/>
        <c:numFmt formatCode="0" sourceLinked="0"/>
        <c:tickLblPos val="nextTo"/>
        <c:crossAx val="89787392"/>
        <c:crossesAt val="-50000"/>
        <c:crossBetween val="midCat"/>
        <c:majorUnit val="2"/>
        <c:minorUnit val="2.0000000000000052E-3"/>
      </c:valAx>
    </c:plotArea>
    <c:plotVisOnly val="1"/>
  </c:chart>
  <c:printSettings>
    <c:headerFooter/>
    <c:pageMargins b="0.75000000000000488" l="0.70000000000000062" r="0.70000000000000062" t="0.750000000000004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600075</xdr:colOff>
      <xdr:row>19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0.09703</cdr:x>
      <cdr:y>0</cdr:y>
    </cdr:from>
    <cdr:to>
      <cdr:x>0.96401</cdr:x>
      <cdr:y>0.16898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0550" y="0"/>
          <a:ext cx="5276850" cy="581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Volcanic Aerosol </a:t>
          </a:r>
        </a:p>
        <a:p xmlns:a="http://schemas.openxmlformats.org/drawingml/2006/main">
          <a:pPr algn="ctr"/>
          <a:r>
            <a:rPr lang="en-US" sz="1400" b="1"/>
            <a:t>Gridlines at 4.64-Kyr Intervals</a:t>
          </a:r>
        </a:p>
      </cdr:txBody>
    </cdr:sp>
  </cdr:relSizeAnchor>
  <cdr:relSizeAnchor xmlns:cdr="http://schemas.openxmlformats.org/drawingml/2006/chartDrawing">
    <cdr:from>
      <cdr:x>0.45852</cdr:x>
      <cdr:y>0.89197</cdr:y>
    </cdr:from>
    <cdr:to>
      <cdr:x>0.60876</cdr:x>
      <cdr:y>0.96676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90799" y="3067059"/>
          <a:ext cx="914432" cy="257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</a:t>
          </a:r>
          <a:r>
            <a:rPr lang="en-US" sz="1400" b="1" baseline="0"/>
            <a:t> (Kyr)</a:t>
          </a:r>
          <a:endParaRPr lang="en-US" sz="1400" b="1"/>
        </a:p>
      </cdr:txBody>
    </cdr:sp>
  </cdr:relSizeAnchor>
  <cdr:relSizeAnchor xmlns:cdr="http://schemas.openxmlformats.org/drawingml/2006/chartDrawing">
    <cdr:from>
      <cdr:x>0.69014</cdr:x>
      <cdr:y>0.89751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200520" y="3086099"/>
          <a:ext cx="188595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Sources:  Bryson, 2002</a:t>
          </a:r>
        </a:p>
      </cdr:txBody>
    </cdr:sp>
  </cdr:relSizeAnchor>
  <cdr:relSizeAnchor xmlns:cdr="http://schemas.openxmlformats.org/drawingml/2006/chartDrawing">
    <cdr:from>
      <cdr:x>0.00626</cdr:x>
      <cdr:y>0.26593</cdr:y>
    </cdr:from>
    <cdr:to>
      <cdr:x>0.05164</cdr:x>
      <cdr:y>0.68698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-547695" y="1500197"/>
          <a:ext cx="1447800" cy="276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/>
            <a:t>Relative</a:t>
          </a:r>
          <a:r>
            <a:rPr lang="en-US" sz="1200" b="1" baseline="0"/>
            <a:t>  Amplitude</a:t>
          </a:r>
          <a:endParaRPr lang="en-US" sz="12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13-1 - Vol-Aerosol_Pgram_4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571500"/>
          <a:ext cx="6400000" cy="7352381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13-2 - Vol-Aerosol_Pgram_14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9144000"/>
          <a:ext cx="6400000" cy="7352381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5703125" style="4" customWidth="1"/>
    <col min="2" max="2" width="7" style="9" customWidth="1"/>
    <col min="3" max="3" width="15.28515625" style="2" customWidth="1"/>
    <col min="4" max="4" width="2.28515625" style="2" customWidth="1"/>
    <col min="5" max="5" width="3.7109375" style="5" customWidth="1"/>
    <col min="6" max="6" width="11.140625" customWidth="1"/>
    <col min="8" max="8" width="9.85546875" customWidth="1"/>
    <col min="9" max="9" width="7.28515625" style="9" customWidth="1"/>
    <col min="10" max="10" width="8" style="9" customWidth="1"/>
    <col min="11" max="11" width="8.140625" style="9" customWidth="1"/>
    <col min="12" max="12" width="6.5703125" style="9" customWidth="1"/>
    <col min="13" max="13" width="6.42578125" style="9" customWidth="1"/>
    <col min="14" max="14" width="0.5703125" customWidth="1"/>
    <col min="15" max="15" width="9.85546875" style="30" customWidth="1"/>
    <col min="16" max="16" width="8.28515625" style="30" customWidth="1"/>
    <col min="17" max="17" width="5.85546875" style="33" customWidth="1"/>
    <col min="18" max="18" width="10.42578125" style="30" customWidth="1"/>
    <col min="19" max="19" width="3.7109375" style="5" customWidth="1"/>
    <col min="20" max="20" width="11" customWidth="1"/>
    <col min="22" max="22" width="10.42578125" customWidth="1"/>
    <col min="23" max="23" width="7.140625" style="9" customWidth="1"/>
    <col min="24" max="24" width="7.28515625" style="9" customWidth="1"/>
    <col min="25" max="25" width="6.42578125" style="9" customWidth="1"/>
    <col min="26" max="26" width="0.5703125" customWidth="1"/>
    <col min="27" max="27" width="9.28515625" customWidth="1"/>
    <col min="28" max="28" width="8.42578125" customWidth="1"/>
    <col min="29" max="29" width="6.28515625" customWidth="1"/>
    <col min="30" max="30" width="10.42578125" customWidth="1"/>
    <col min="31" max="31" width="3.7109375" style="5" customWidth="1"/>
  </cols>
  <sheetData>
    <row r="1" spans="1:30">
      <c r="A1" s="3" t="s">
        <v>40</v>
      </c>
      <c r="B1" s="8" t="s">
        <v>60</v>
      </c>
      <c r="C1" s="1" t="s">
        <v>39</v>
      </c>
      <c r="D1" s="1"/>
      <c r="E1" s="6"/>
      <c r="F1" s="21" t="s">
        <v>41</v>
      </c>
      <c r="G1" s="15" t="s">
        <v>42</v>
      </c>
      <c r="H1" s="15" t="s">
        <v>43</v>
      </c>
      <c r="I1" s="13" t="s">
        <v>38</v>
      </c>
      <c r="J1" s="13" t="s">
        <v>72</v>
      </c>
      <c r="K1" s="13" t="s">
        <v>73</v>
      </c>
      <c r="L1" s="13" t="s">
        <v>74</v>
      </c>
      <c r="M1" s="13" t="s">
        <v>75</v>
      </c>
      <c r="N1" s="18"/>
      <c r="O1" s="27" t="s">
        <v>63</v>
      </c>
      <c r="P1" s="27" t="s">
        <v>69</v>
      </c>
      <c r="Q1" s="31" t="s">
        <v>64</v>
      </c>
      <c r="R1" s="27" t="s">
        <v>65</v>
      </c>
      <c r="S1" s="7"/>
      <c r="T1" s="21" t="s">
        <v>41</v>
      </c>
      <c r="U1" s="15" t="s">
        <v>42</v>
      </c>
      <c r="V1" s="15" t="s">
        <v>44</v>
      </c>
      <c r="W1" s="13" t="s">
        <v>38</v>
      </c>
      <c r="X1" s="13" t="s">
        <v>45</v>
      </c>
      <c r="Y1" s="12" t="s">
        <v>46</v>
      </c>
      <c r="Z1" s="18"/>
      <c r="AA1" s="27" t="s">
        <v>66</v>
      </c>
      <c r="AB1" s="27" t="s">
        <v>69</v>
      </c>
      <c r="AC1" s="31" t="s">
        <v>64</v>
      </c>
      <c r="AD1" s="27" t="s">
        <v>67</v>
      </c>
    </row>
    <row r="2" spans="1:30">
      <c r="A2" s="4">
        <v>0</v>
      </c>
      <c r="B2" s="9">
        <f>A2/1000</f>
        <v>0</v>
      </c>
      <c r="C2" s="2">
        <v>1.9543999999999999E-2</v>
      </c>
      <c r="F2" s="21" t="s">
        <v>47</v>
      </c>
      <c r="G2" s="16">
        <f>H2 - (0.515574984454017/2)</f>
        <v>-45.163440592227012</v>
      </c>
      <c r="H2" s="16">
        <v>-44.905653100000002</v>
      </c>
      <c r="I2" s="29"/>
      <c r="J2" s="29"/>
      <c r="K2" s="29"/>
      <c r="L2" s="29"/>
      <c r="M2" s="29"/>
      <c r="N2" s="14"/>
      <c r="O2" s="26">
        <f t="shared" ref="O2:O33" si="0" xml:space="preserve"> SIN((2*PI()*(H2+P2)/4.64017486008615) + 5.828143046)</f>
        <v>0.89406773821067664</v>
      </c>
      <c r="P2" s="26">
        <v>-0.34300000000000003</v>
      </c>
      <c r="Q2" s="32">
        <v>-4</v>
      </c>
      <c r="R2" s="26">
        <f>CORREL(M12:M90,O7:O85)</f>
        <v>-0.27386963755264671</v>
      </c>
      <c r="S2" s="7"/>
      <c r="T2" s="21" t="s">
        <v>47</v>
      </c>
      <c r="U2" s="16">
        <f>V2 - (1.54672495336205/2)</f>
        <v>-59.599540176681025</v>
      </c>
      <c r="V2" s="16">
        <v>-58.826177700000002</v>
      </c>
      <c r="W2" s="29"/>
      <c r="X2" s="29"/>
      <c r="Y2" s="29"/>
      <c r="Z2" s="14"/>
      <c r="AA2" s="26">
        <f t="shared" ref="AA2:AA46" si="1" xml:space="preserve"> SIN((2*PI()*(V2+AB2)/13.9205245802584) + 2.989911921)</f>
        <v>-0.92893817954359448</v>
      </c>
      <c r="AB2" s="26">
        <v>-6.12</v>
      </c>
      <c r="AC2" s="32">
        <v>-4</v>
      </c>
      <c r="AD2" s="26">
        <f>CORREL(W14:W40,AA9:AA35)</f>
        <v>-0.47339599478396316</v>
      </c>
    </row>
    <row r="3" spans="1:30">
      <c r="A3" s="4">
        <v>-100</v>
      </c>
      <c r="B3" s="9">
        <f t="shared" ref="B3:B66" si="2">A3/1000</f>
        <v>-0.1</v>
      </c>
      <c r="C3" s="2">
        <v>1.2021E-2</v>
      </c>
      <c r="F3" s="22" t="s">
        <v>48</v>
      </c>
      <c r="G3" s="16">
        <f>G2+0.515574984454017</f>
        <v>-44.647865607772992</v>
      </c>
      <c r="H3" s="16">
        <f>H2+0.515574984454017</f>
        <v>-44.390078115545982</v>
      </c>
      <c r="I3" s="29"/>
      <c r="J3" s="29"/>
      <c r="K3" s="29"/>
      <c r="L3" s="29"/>
      <c r="M3" s="29"/>
      <c r="N3" s="17"/>
      <c r="O3" s="26">
        <f t="shared" si="0"/>
        <v>0.97282062076613607</v>
      </c>
      <c r="P3" s="26">
        <f>P2</f>
        <v>-0.34300000000000003</v>
      </c>
      <c r="Q3" s="32">
        <v>-3</v>
      </c>
      <c r="R3" s="26">
        <f>CORREL(M12:M90,O6:O84)</f>
        <v>-0.14857486893969843</v>
      </c>
      <c r="S3" s="7"/>
      <c r="T3" s="22" t="s">
        <v>61</v>
      </c>
      <c r="U3" s="16">
        <f>U2+1.54672495336205</f>
        <v>-58.052815223318973</v>
      </c>
      <c r="V3" s="16">
        <f>V2+1.54672495336205</f>
        <v>-57.279452746637951</v>
      </c>
      <c r="W3" s="29"/>
      <c r="X3" s="29"/>
      <c r="Y3" s="29"/>
      <c r="Z3" s="17"/>
      <c r="AA3" s="26">
        <f t="shared" si="1"/>
        <v>-0.47362554365837839</v>
      </c>
      <c r="AB3" s="26">
        <f>AB2</f>
        <v>-6.12</v>
      </c>
      <c r="AC3" s="32">
        <v>-3</v>
      </c>
      <c r="AD3" s="26">
        <f>CORREL(W14:W40,AA8:AA34)</f>
        <v>-0.25197140067595047</v>
      </c>
    </row>
    <row r="4" spans="1:30">
      <c r="A4" s="4">
        <v>-300</v>
      </c>
      <c r="B4" s="9">
        <f t="shared" si="2"/>
        <v>-0.3</v>
      </c>
      <c r="C4" s="2">
        <v>1.5819E-2</v>
      </c>
      <c r="F4" s="20"/>
      <c r="G4" s="16">
        <f t="shared" ref="G4:G67" si="3">G3+0.515574984454017</f>
        <v>-44.132290623318973</v>
      </c>
      <c r="H4" s="16">
        <f t="shared" ref="H4:H67" si="4">H3+0.515574984454017</f>
        <v>-43.874503131091963</v>
      </c>
      <c r="I4" s="29"/>
      <c r="J4" s="29"/>
      <c r="K4" s="29"/>
      <c r="L4" s="29"/>
      <c r="M4" s="29"/>
      <c r="N4" s="17"/>
      <c r="O4" s="26">
        <f t="shared" si="0"/>
        <v>0.59637992316822186</v>
      </c>
      <c r="P4" s="26">
        <f t="shared" ref="P4:P13" si="5">P3</f>
        <v>-0.34300000000000003</v>
      </c>
      <c r="Q4" s="32">
        <v>-2</v>
      </c>
      <c r="R4" s="26">
        <f>CORREL(M12:M90,O5:O83)</f>
        <v>4.9054869660600284E-2</v>
      </c>
      <c r="S4" s="7"/>
      <c r="T4" s="20"/>
      <c r="U4" s="16">
        <f t="shared" ref="U4:U46" si="6">U3+1.54672495336205</f>
        <v>-56.506090269956921</v>
      </c>
      <c r="V4" s="16">
        <f t="shared" ref="V4:V46" si="7">V3+1.54672495336205</f>
        <v>-55.732727793275899</v>
      </c>
      <c r="W4" s="29"/>
      <c r="X4" s="29"/>
      <c r="Y4" s="29"/>
      <c r="Z4" s="17"/>
      <c r="AA4" s="26">
        <f t="shared" si="1"/>
        <v>0.2033017478661869</v>
      </c>
      <c r="AB4" s="26">
        <f t="shared" ref="AB4:AB9" si="8">AB3</f>
        <v>-6.12</v>
      </c>
      <c r="AC4" s="32">
        <v>-2</v>
      </c>
      <c r="AD4" s="26">
        <f>CORREL(W14:W40,AA7:AA33)</f>
        <v>8.7353412158529126E-2</v>
      </c>
    </row>
    <row r="5" spans="1:30">
      <c r="A5" s="4">
        <v>-500</v>
      </c>
      <c r="B5" s="9">
        <f t="shared" si="2"/>
        <v>-0.5</v>
      </c>
      <c r="C5" s="2">
        <v>2.3021E-2</v>
      </c>
      <c r="F5" s="20"/>
      <c r="G5" s="16">
        <f t="shared" si="3"/>
        <v>-43.616715638864953</v>
      </c>
      <c r="H5" s="16">
        <f t="shared" si="4"/>
        <v>-43.358928146637943</v>
      </c>
      <c r="I5" s="29"/>
      <c r="J5" s="29"/>
      <c r="K5" s="29"/>
      <c r="L5" s="29"/>
      <c r="M5" s="29"/>
      <c r="N5" s="17"/>
      <c r="O5" s="26">
        <f t="shared" si="0"/>
        <v>-5.9113568504662019E-2</v>
      </c>
      <c r="P5" s="26">
        <f t="shared" si="5"/>
        <v>-0.34300000000000003</v>
      </c>
      <c r="Q5" s="32">
        <v>-1</v>
      </c>
      <c r="R5" s="34">
        <f>CORREL(M12:M90,O4:O82)</f>
        <v>0.22498170489761096</v>
      </c>
      <c r="S5" s="7"/>
      <c r="T5" s="20"/>
      <c r="U5" s="16">
        <f t="shared" si="6"/>
        <v>-54.959365316594869</v>
      </c>
      <c r="V5" s="16">
        <f t="shared" si="7"/>
        <v>-54.186002839913847</v>
      </c>
      <c r="W5" s="29"/>
      <c r="X5" s="29"/>
      <c r="Y5" s="29"/>
      <c r="Z5" s="17"/>
      <c r="AA5" s="26">
        <f t="shared" si="1"/>
        <v>0.7851018921169084</v>
      </c>
      <c r="AB5" s="26">
        <f t="shared" si="8"/>
        <v>-6.12</v>
      </c>
      <c r="AC5" s="32">
        <v>-1</v>
      </c>
      <c r="AD5" s="34">
        <f>CORREL(W14:W40,AA6:AA32)</f>
        <v>0.3858045926189953</v>
      </c>
    </row>
    <row r="6" spans="1:30">
      <c r="A6" s="4">
        <v>-700</v>
      </c>
      <c r="B6" s="9">
        <f t="shared" si="2"/>
        <v>-0.7</v>
      </c>
      <c r="C6" s="2">
        <v>2.0268999999999999E-2</v>
      </c>
      <c r="F6" s="20" t="s">
        <v>49</v>
      </c>
      <c r="G6" s="16">
        <f t="shared" si="3"/>
        <v>-43.101140654410933</v>
      </c>
      <c r="H6" s="16">
        <f t="shared" si="4"/>
        <v>-42.843353162183924</v>
      </c>
      <c r="I6" s="29"/>
      <c r="J6" s="29"/>
      <c r="K6" s="29"/>
      <c r="L6" s="29"/>
      <c r="M6" s="29"/>
      <c r="N6" s="17"/>
      <c r="O6" s="26">
        <f t="shared" si="0"/>
        <v>-0.68694716450006976</v>
      </c>
      <c r="P6" s="26">
        <f t="shared" si="5"/>
        <v>-0.34300000000000003</v>
      </c>
      <c r="Q6" s="38">
        <v>0</v>
      </c>
      <c r="R6" s="34">
        <f>CORREL(M12:M90,O12:O90)</f>
        <v>0.29154272827755418</v>
      </c>
      <c r="S6" s="7"/>
      <c r="T6" s="20" t="s">
        <v>49</v>
      </c>
      <c r="U6" s="16">
        <f t="shared" si="6"/>
        <v>-53.412640363232818</v>
      </c>
      <c r="V6" s="16">
        <f t="shared" si="7"/>
        <v>-52.639277886551795</v>
      </c>
      <c r="W6" s="29"/>
      <c r="X6" s="29"/>
      <c r="Y6" s="29"/>
      <c r="Z6" s="17"/>
      <c r="AA6" s="26">
        <f t="shared" si="1"/>
        <v>0.99954413561052002</v>
      </c>
      <c r="AB6" s="26">
        <f t="shared" si="8"/>
        <v>-6.12</v>
      </c>
      <c r="AC6" s="38">
        <v>0</v>
      </c>
      <c r="AD6" s="34">
        <f>CORREL(W14:W40,AA14:AA40)</f>
        <v>0.50373351645259579</v>
      </c>
    </row>
    <row r="7" spans="1:30">
      <c r="A7" s="4">
        <v>-900</v>
      </c>
      <c r="B7" s="9">
        <f t="shared" si="2"/>
        <v>-0.9</v>
      </c>
      <c r="C7" s="2">
        <v>1.4623000000000001E-2</v>
      </c>
      <c r="F7" s="20" t="s">
        <v>50</v>
      </c>
      <c r="G7" s="16">
        <f t="shared" si="3"/>
        <v>-42.585565669956914</v>
      </c>
      <c r="H7" s="16">
        <f t="shared" si="4"/>
        <v>-42.327778177729904</v>
      </c>
      <c r="I7" s="35"/>
      <c r="J7" s="29"/>
      <c r="K7" s="29"/>
      <c r="L7" s="29"/>
      <c r="M7" s="29"/>
      <c r="N7" s="17"/>
      <c r="O7" s="26">
        <f t="shared" si="0"/>
        <v>-0.99335054765858055</v>
      </c>
      <c r="P7" s="26">
        <f t="shared" si="5"/>
        <v>-0.34300000000000003</v>
      </c>
      <c r="Q7" s="32">
        <v>1</v>
      </c>
      <c r="R7" s="34">
        <f>CORREL(M12:M90,O11:O89)</f>
        <v>0.2245485915252014</v>
      </c>
      <c r="S7" s="7"/>
      <c r="T7" s="20" t="s">
        <v>50</v>
      </c>
      <c r="U7" s="16">
        <f t="shared" si="6"/>
        <v>-51.865915409870766</v>
      </c>
      <c r="V7" s="16">
        <f t="shared" si="7"/>
        <v>-51.092552933189744</v>
      </c>
      <c r="W7" s="29"/>
      <c r="X7" s="29"/>
      <c r="Y7" s="29"/>
      <c r="Z7" s="17"/>
      <c r="AA7" s="26">
        <f t="shared" si="1"/>
        <v>0.74628856935628773</v>
      </c>
      <c r="AB7" s="26">
        <f t="shared" si="8"/>
        <v>-6.12</v>
      </c>
      <c r="AC7" s="32">
        <v>1</v>
      </c>
      <c r="AD7" s="34">
        <f>CORREL(W14:W40,AA13:AA39)</f>
        <v>0.38595992956359704</v>
      </c>
    </row>
    <row r="8" spans="1:30">
      <c r="A8" s="4">
        <v>-1100</v>
      </c>
      <c r="B8" s="9">
        <f t="shared" si="2"/>
        <v>-1.1000000000000001</v>
      </c>
      <c r="C8" s="2">
        <v>2.4597999999999998E-2</v>
      </c>
      <c r="F8" s="20" t="s">
        <v>51</v>
      </c>
      <c r="G8" s="16">
        <f t="shared" si="3"/>
        <v>-42.069990685502894</v>
      </c>
      <c r="H8" s="16">
        <f t="shared" si="4"/>
        <v>-41.812203193275884</v>
      </c>
      <c r="I8" s="35"/>
      <c r="J8" s="29"/>
      <c r="K8" s="29"/>
      <c r="L8" s="29"/>
      <c r="M8" s="29"/>
      <c r="N8" s="17"/>
      <c r="O8" s="26">
        <f t="shared" si="0"/>
        <v>-0.83495416970602054</v>
      </c>
      <c r="P8" s="26">
        <f t="shared" si="5"/>
        <v>-0.34300000000000003</v>
      </c>
      <c r="Q8" s="32">
        <v>2</v>
      </c>
      <c r="R8" s="26">
        <f>CORREL(M12:M90,O10:O88)</f>
        <v>5.3716280005670407E-2</v>
      </c>
      <c r="S8" s="7"/>
      <c r="T8" s="20" t="s">
        <v>51</v>
      </c>
      <c r="U8" s="16">
        <f t="shared" si="6"/>
        <v>-50.319190456508714</v>
      </c>
      <c r="V8" s="16">
        <f t="shared" si="7"/>
        <v>-49.545827979827692</v>
      </c>
      <c r="W8" s="29"/>
      <c r="X8" s="29"/>
      <c r="Y8" s="29"/>
      <c r="Z8" s="17"/>
      <c r="AA8" s="26">
        <f t="shared" si="1"/>
        <v>0.14383628742667007</v>
      </c>
      <c r="AB8" s="26">
        <f t="shared" si="8"/>
        <v>-6.12</v>
      </c>
      <c r="AC8" s="32">
        <v>2</v>
      </c>
      <c r="AD8" s="26">
        <f>CORREL(W14:W40,AA12:AA38)</f>
        <v>8.7591402164974339E-2</v>
      </c>
    </row>
    <row r="9" spans="1:30">
      <c r="A9" s="4">
        <v>-1300</v>
      </c>
      <c r="B9" s="9">
        <f t="shared" si="2"/>
        <v>-1.3</v>
      </c>
      <c r="C9" s="2">
        <v>2.0844000000000001E-2</v>
      </c>
      <c r="F9" s="25">
        <f>MIN(H2:H5000)</f>
        <v>-44.905653100000002</v>
      </c>
      <c r="G9" s="16">
        <f t="shared" si="3"/>
        <v>-41.554415701048875</v>
      </c>
      <c r="H9" s="16">
        <f t="shared" si="4"/>
        <v>-41.296628208821865</v>
      </c>
      <c r="I9" s="35"/>
      <c r="J9" s="29"/>
      <c r="K9" s="29"/>
      <c r="L9" s="29"/>
      <c r="M9" s="29"/>
      <c r="N9" s="17"/>
      <c r="O9" s="26">
        <f t="shared" si="0"/>
        <v>-0.2858734562660471</v>
      </c>
      <c r="P9" s="26">
        <f t="shared" si="5"/>
        <v>-0.34300000000000003</v>
      </c>
      <c r="Q9" s="32">
        <v>3</v>
      </c>
      <c r="R9" s="26">
        <f>CORREL(M12:M90,O9:O87)</f>
        <v>-0.14635399828906073</v>
      </c>
      <c r="S9" s="7"/>
      <c r="T9" s="25">
        <f>MIN(V2:V5000)</f>
        <v>-58.826177700000002</v>
      </c>
      <c r="U9" s="16">
        <f t="shared" si="6"/>
        <v>-48.772465503146663</v>
      </c>
      <c r="V9" s="16">
        <f t="shared" si="7"/>
        <v>-47.99910302646564</v>
      </c>
      <c r="W9" s="29"/>
      <c r="X9" s="29"/>
      <c r="Y9" s="29"/>
      <c r="Z9" s="17"/>
      <c r="AA9" s="26">
        <f t="shared" si="1"/>
        <v>-0.52591859195215884</v>
      </c>
      <c r="AB9" s="26">
        <f t="shared" si="8"/>
        <v>-6.12</v>
      </c>
      <c r="AC9" s="32">
        <v>3</v>
      </c>
      <c r="AD9" s="26">
        <f>CORREL(W14:W40,AA11:AA37)</f>
        <v>-0.25176211577664009</v>
      </c>
    </row>
    <row r="10" spans="1:30">
      <c r="A10" s="4">
        <v>-1500</v>
      </c>
      <c r="B10" s="9">
        <f t="shared" si="2"/>
        <v>-1.5</v>
      </c>
      <c r="C10" s="2">
        <v>1.6073E-2</v>
      </c>
      <c r="F10" s="20" t="s">
        <v>52</v>
      </c>
      <c r="G10" s="16">
        <f t="shared" si="3"/>
        <v>-41.038840716594855</v>
      </c>
      <c r="H10" s="16">
        <f t="shared" si="4"/>
        <v>-40.781053224367845</v>
      </c>
      <c r="I10" s="35"/>
      <c r="J10" s="29"/>
      <c r="K10" s="29"/>
      <c r="L10" s="29"/>
      <c r="M10" s="29"/>
      <c r="N10" s="17"/>
      <c r="O10" s="26">
        <f t="shared" si="0"/>
        <v>0.39697062449037973</v>
      </c>
      <c r="P10" s="26">
        <f t="shared" si="5"/>
        <v>-0.34300000000000003</v>
      </c>
      <c r="Q10" s="32">
        <v>4</v>
      </c>
      <c r="R10" s="26">
        <f>CORREL(M12:M90,O8:O86)</f>
        <v>-0.27504568125604351</v>
      </c>
      <c r="S10" s="7"/>
      <c r="T10" s="20" t="s">
        <v>62</v>
      </c>
      <c r="U10" s="16">
        <f t="shared" si="6"/>
        <v>-47.225740549784611</v>
      </c>
      <c r="V10" s="16">
        <f t="shared" si="7"/>
        <v>-46.452378073103588</v>
      </c>
      <c r="W10" s="29"/>
      <c r="X10" s="29"/>
      <c r="Y10" s="29"/>
      <c r="Z10" s="17"/>
      <c r="AA10" s="26">
        <f t="shared" si="1"/>
        <v>-0.94959031722248533</v>
      </c>
      <c r="AB10" s="26">
        <f t="shared" ref="AB10:AB46" si="9">AB9</f>
        <v>-6.12</v>
      </c>
      <c r="AC10" s="32">
        <v>4</v>
      </c>
      <c r="AD10" s="26">
        <f>CORREL(W14:W40,AA10:AA36)</f>
        <v>-0.47331334172211798</v>
      </c>
    </row>
    <row r="11" spans="1:30">
      <c r="A11" s="4">
        <v>-1700</v>
      </c>
      <c r="B11" s="9">
        <f t="shared" si="2"/>
        <v>-1.7</v>
      </c>
      <c r="C11" s="2">
        <v>2.9433000000000001E-2</v>
      </c>
      <c r="F11" s="20"/>
      <c r="G11" s="16">
        <f t="shared" si="3"/>
        <v>-40.523265732140835</v>
      </c>
      <c r="H11" s="16">
        <f t="shared" si="4"/>
        <v>-40.265478239913826</v>
      </c>
      <c r="I11" s="29"/>
      <c r="J11" s="35"/>
      <c r="K11" s="29"/>
      <c r="L11" s="29"/>
      <c r="M11" s="29"/>
      <c r="N11" s="17"/>
      <c r="O11" s="26">
        <f t="shared" si="0"/>
        <v>0.89406773821069252</v>
      </c>
      <c r="P11" s="26">
        <f t="shared" si="5"/>
        <v>-0.34300000000000003</v>
      </c>
      <c r="Q11" s="32"/>
      <c r="R11" s="39"/>
      <c r="S11" s="7"/>
      <c r="T11" s="20"/>
      <c r="U11" s="16">
        <f t="shared" si="6"/>
        <v>-45.679015596422559</v>
      </c>
      <c r="V11" s="16">
        <f t="shared" si="7"/>
        <v>-44.905653119741537</v>
      </c>
      <c r="W11" s="29"/>
      <c r="X11" s="29"/>
      <c r="Y11" s="29"/>
      <c r="Z11" s="17"/>
      <c r="AA11" s="26">
        <f t="shared" si="1"/>
        <v>-0.92893817954358138</v>
      </c>
      <c r="AB11" s="26">
        <f t="shared" si="9"/>
        <v>-6.12</v>
      </c>
      <c r="AC11" s="32"/>
    </row>
    <row r="12" spans="1:30">
      <c r="A12" s="4">
        <v>-1900</v>
      </c>
      <c r="B12" s="9">
        <f t="shared" si="2"/>
        <v>-1.9</v>
      </c>
      <c r="C12" s="2">
        <v>2.6187999999999999E-2</v>
      </c>
      <c r="F12" s="21" t="s">
        <v>53</v>
      </c>
      <c r="G12" s="16">
        <f t="shared" si="3"/>
        <v>-40.007690747686816</v>
      </c>
      <c r="H12" s="16">
        <f t="shared" si="4"/>
        <v>-39.749903255459806</v>
      </c>
      <c r="I12" s="29">
        <f t="shared" ref="I12:I43" si="10">1000*AVERAGEIFS(VolcanicAerosol,KyrBP,"&gt;"&amp;G12,KyrBP,"&lt;="&amp;G13)</f>
        <v>35.56</v>
      </c>
      <c r="J12" s="35"/>
      <c r="K12" s="29"/>
      <c r="L12" s="29"/>
      <c r="M12" s="29"/>
      <c r="N12" s="17"/>
      <c r="O12" s="26">
        <f t="shared" si="0"/>
        <v>0.97282062076612785</v>
      </c>
      <c r="P12" s="26">
        <f t="shared" si="5"/>
        <v>-0.34300000000000003</v>
      </c>
      <c r="Q12" s="32"/>
      <c r="R12" s="36" t="s">
        <v>76</v>
      </c>
      <c r="S12" s="7"/>
      <c r="T12" s="21" t="s">
        <v>53</v>
      </c>
      <c r="U12" s="16">
        <f t="shared" si="6"/>
        <v>-44.132290643060507</v>
      </c>
      <c r="V12" s="16">
        <f t="shared" si="7"/>
        <v>-43.358928166379485</v>
      </c>
      <c r="W12" s="29"/>
      <c r="X12" s="29"/>
      <c r="Y12" s="29"/>
      <c r="Z12" s="17"/>
      <c r="AA12" s="26">
        <f t="shared" si="1"/>
        <v>-0.47362554365835047</v>
      </c>
      <c r="AB12" s="26">
        <f t="shared" si="9"/>
        <v>-6.12</v>
      </c>
      <c r="AC12" s="32"/>
      <c r="AD12" s="39" t="s">
        <v>71</v>
      </c>
    </row>
    <row r="13" spans="1:30">
      <c r="A13" s="4">
        <v>-2100</v>
      </c>
      <c r="B13" s="9">
        <f t="shared" si="2"/>
        <v>-2.1</v>
      </c>
      <c r="C13" s="2">
        <v>2.2699E-2</v>
      </c>
      <c r="F13" s="21" t="s">
        <v>54</v>
      </c>
      <c r="G13" s="16">
        <f t="shared" si="3"/>
        <v>-39.492115763232796</v>
      </c>
      <c r="H13" s="16">
        <f t="shared" si="4"/>
        <v>-39.234328271005786</v>
      </c>
      <c r="I13" s="29">
        <f t="shared" si="10"/>
        <v>15.793000000000001</v>
      </c>
      <c r="J13" s="29"/>
      <c r="K13" s="29"/>
      <c r="L13" s="29"/>
      <c r="M13" s="29"/>
      <c r="N13" s="17"/>
      <c r="O13" s="26">
        <f t="shared" si="0"/>
        <v>0.59637992316819355</v>
      </c>
      <c r="P13" s="26">
        <f t="shared" si="5"/>
        <v>-0.34300000000000003</v>
      </c>
      <c r="Q13" s="32"/>
      <c r="R13" s="37" t="s">
        <v>70</v>
      </c>
      <c r="S13" s="7"/>
      <c r="T13" s="21" t="s">
        <v>54</v>
      </c>
      <c r="U13" s="16">
        <f t="shared" si="6"/>
        <v>-42.585565689698456</v>
      </c>
      <c r="V13" s="16">
        <f t="shared" si="7"/>
        <v>-41.812203213017433</v>
      </c>
      <c r="W13" s="35"/>
      <c r="X13" s="29"/>
      <c r="Y13" s="29"/>
      <c r="Z13" s="17"/>
      <c r="AA13" s="26">
        <f t="shared" si="1"/>
        <v>0.20330174786621102</v>
      </c>
      <c r="AB13" s="26">
        <f t="shared" si="9"/>
        <v>-6.12</v>
      </c>
      <c r="AC13" s="32"/>
      <c r="AD13" s="36" t="s">
        <v>68</v>
      </c>
    </row>
    <row r="14" spans="1:30">
      <c r="A14" s="4">
        <v>-2300</v>
      </c>
      <c r="B14" s="9">
        <f t="shared" si="2"/>
        <v>-2.2999999999999998</v>
      </c>
      <c r="C14" s="2">
        <v>1.8099000000000001E-2</v>
      </c>
      <c r="F14" s="24"/>
      <c r="G14" s="16">
        <f t="shared" si="3"/>
        <v>-38.976540778778777</v>
      </c>
      <c r="H14" s="16">
        <f t="shared" si="4"/>
        <v>-38.718753286551767</v>
      </c>
      <c r="I14" s="29">
        <f t="shared" si="10"/>
        <v>31.606000000000002</v>
      </c>
      <c r="J14" s="29"/>
      <c r="K14" s="29"/>
      <c r="L14" s="29"/>
      <c r="M14" s="29"/>
      <c r="N14" s="17"/>
      <c r="O14" s="26">
        <f t="shared" si="0"/>
        <v>-5.9113568504690142E-2</v>
      </c>
      <c r="P14" s="26">
        <f t="shared" ref="P14:P77" si="11">P13</f>
        <v>-0.34300000000000003</v>
      </c>
      <c r="Q14" s="32"/>
      <c r="R14" s="37"/>
      <c r="S14" s="7"/>
      <c r="T14" s="24"/>
      <c r="U14" s="16">
        <f t="shared" si="6"/>
        <v>-41.038840736336404</v>
      </c>
      <c r="V14" s="42">
        <f t="shared" si="7"/>
        <v>-40.265478259655382</v>
      </c>
      <c r="W14" s="35">
        <f t="shared" ref="W14:W40" si="12">1000*AVERAGEIFS(VolcanicAerosol,KyrBP,"&gt;"&amp;U14,KyrBP,"&lt;="&amp;U15)</f>
        <v>35.56</v>
      </c>
      <c r="X14" s="29"/>
      <c r="Y14" s="29"/>
      <c r="Z14" s="17"/>
      <c r="AA14" s="26">
        <f t="shared" si="1"/>
        <v>0.78510189211692805</v>
      </c>
      <c r="AB14" s="26">
        <f t="shared" si="9"/>
        <v>-6.12</v>
      </c>
      <c r="AD14" s="37" t="s">
        <v>70</v>
      </c>
    </row>
    <row r="15" spans="1:30">
      <c r="A15" s="4">
        <v>-2500</v>
      </c>
      <c r="B15" s="9">
        <f t="shared" si="2"/>
        <v>-2.5</v>
      </c>
      <c r="C15" s="2">
        <v>2.1090000000000001E-2</v>
      </c>
      <c r="F15" s="21" t="s">
        <v>55</v>
      </c>
      <c r="G15" s="16">
        <f t="shared" si="3"/>
        <v>-38.460965794324757</v>
      </c>
      <c r="H15" s="16">
        <f t="shared" si="4"/>
        <v>-38.203178302097747</v>
      </c>
      <c r="I15" s="29">
        <f t="shared" si="10"/>
        <v>7.8869999999999996</v>
      </c>
      <c r="J15" s="29"/>
      <c r="K15" s="29"/>
      <c r="L15" s="29"/>
      <c r="M15" s="29"/>
      <c r="N15" s="17"/>
      <c r="O15" s="26">
        <f t="shared" si="0"/>
        <v>-0.68694716450010063</v>
      </c>
      <c r="P15" s="26">
        <f t="shared" si="11"/>
        <v>-0.34300000000000003</v>
      </c>
      <c r="Q15" s="32"/>
      <c r="R15" s="36" t="s">
        <v>77</v>
      </c>
      <c r="S15" s="7"/>
      <c r="T15" s="21" t="s">
        <v>55</v>
      </c>
      <c r="U15" s="16">
        <f t="shared" si="6"/>
        <v>-39.492115782974352</v>
      </c>
      <c r="V15" s="16">
        <f t="shared" si="7"/>
        <v>-38.71875330629333</v>
      </c>
      <c r="W15" s="35">
        <f t="shared" si="12"/>
        <v>18.428666666666665</v>
      </c>
      <c r="X15" s="29"/>
      <c r="Y15" s="29"/>
      <c r="Z15" s="17"/>
      <c r="AA15" s="26">
        <f t="shared" si="1"/>
        <v>0.99954413561051902</v>
      </c>
      <c r="AB15" s="26">
        <f t="shared" si="9"/>
        <v>-6.12</v>
      </c>
      <c r="AD15" s="37"/>
    </row>
    <row r="16" spans="1:30">
      <c r="A16" s="4">
        <v>-2700</v>
      </c>
      <c r="B16" s="9">
        <f t="shared" si="2"/>
        <v>-2.7</v>
      </c>
      <c r="C16" s="2">
        <v>1.8811999999999999E-2</v>
      </c>
      <c r="F16" s="22"/>
      <c r="G16" s="16">
        <f t="shared" si="3"/>
        <v>-37.945390809870737</v>
      </c>
      <c r="H16" s="42">
        <f t="shared" si="4"/>
        <v>-37.687603317643728</v>
      </c>
      <c r="I16" s="29">
        <f t="shared" si="10"/>
        <v>23.7</v>
      </c>
      <c r="J16" s="29">
        <f t="shared" ref="J16:J77" si="13">AVERAGE(I15:I17)</f>
        <v>18.428999999999998</v>
      </c>
      <c r="K16" s="29">
        <f t="shared" ref="K16:K19" si="14">AVERAGE(I12:I20)</f>
        <v>21.064444444444447</v>
      </c>
      <c r="L16" s="29">
        <f>J16-K16</f>
        <v>-2.6354444444444489</v>
      </c>
      <c r="M16" s="35">
        <f t="shared" ref="M16:M19" si="15">I16 - K16</f>
        <v>2.6355555555555519</v>
      </c>
      <c r="N16" s="17"/>
      <c r="O16" s="26">
        <f t="shared" si="0"/>
        <v>-0.99335054765858544</v>
      </c>
      <c r="P16" s="26">
        <f t="shared" si="11"/>
        <v>-0.34300000000000003</v>
      </c>
      <c r="Q16" s="32"/>
      <c r="R16" s="36" t="s">
        <v>78</v>
      </c>
      <c r="S16" s="7"/>
      <c r="T16" s="22"/>
      <c r="U16" s="16">
        <f t="shared" si="6"/>
        <v>-37.9453908296123</v>
      </c>
      <c r="V16" s="16">
        <f t="shared" si="7"/>
        <v>-37.172028352931278</v>
      </c>
      <c r="W16" s="35">
        <f t="shared" si="12"/>
        <v>19.746666666666666</v>
      </c>
      <c r="X16" s="29"/>
      <c r="Y16" s="29"/>
      <c r="Z16" s="17"/>
      <c r="AA16" s="26">
        <f t="shared" si="1"/>
        <v>0.74628856935626897</v>
      </c>
      <c r="AB16" s="26">
        <f t="shared" si="9"/>
        <v>-6.12</v>
      </c>
      <c r="AD16" s="36" t="s">
        <v>77</v>
      </c>
    </row>
    <row r="17" spans="1:30">
      <c r="A17" s="4">
        <v>-2900</v>
      </c>
      <c r="B17" s="9">
        <f t="shared" si="2"/>
        <v>-2.9</v>
      </c>
      <c r="C17" s="2">
        <v>2.1072E-2</v>
      </c>
      <c r="F17" s="20"/>
      <c r="G17" s="16">
        <f t="shared" si="3"/>
        <v>-37.429815825416718</v>
      </c>
      <c r="H17" s="16">
        <f t="shared" si="4"/>
        <v>-37.172028333189708</v>
      </c>
      <c r="I17" s="29">
        <f t="shared" si="10"/>
        <v>23.7</v>
      </c>
      <c r="J17" s="29">
        <f t="shared" si="13"/>
        <v>19.746666666666666</v>
      </c>
      <c r="K17" s="29">
        <f t="shared" si="14"/>
        <v>21.064444444444447</v>
      </c>
      <c r="L17" s="48">
        <f t="shared" ref="L17:L80" si="16">J17-K17</f>
        <v>-1.3177777777777813</v>
      </c>
      <c r="M17" s="35">
        <f t="shared" si="15"/>
        <v>2.6355555555555519</v>
      </c>
      <c r="N17" s="17"/>
      <c r="O17" s="26">
        <f t="shared" si="0"/>
        <v>-0.83495416970600111</v>
      </c>
      <c r="P17" s="26">
        <f t="shared" si="11"/>
        <v>-0.34300000000000003</v>
      </c>
      <c r="R17" s="40"/>
      <c r="S17" s="7"/>
      <c r="T17" s="20"/>
      <c r="U17" s="16">
        <f t="shared" si="6"/>
        <v>-36.398665876250249</v>
      </c>
      <c r="V17" s="16">
        <f t="shared" si="7"/>
        <v>-35.625303399569226</v>
      </c>
      <c r="W17" s="35">
        <f t="shared" si="12"/>
        <v>25.018000000000001</v>
      </c>
      <c r="X17" s="29"/>
      <c r="Y17" s="29"/>
      <c r="Z17" s="17"/>
      <c r="AA17" s="26">
        <f t="shared" si="1"/>
        <v>0.1438362874266422</v>
      </c>
      <c r="AB17" s="26">
        <f t="shared" si="9"/>
        <v>-6.12</v>
      </c>
      <c r="AD17" s="36" t="s">
        <v>81</v>
      </c>
    </row>
    <row r="18" spans="1:30">
      <c r="A18" s="4">
        <v>-3100</v>
      </c>
      <c r="B18" s="9">
        <f t="shared" si="2"/>
        <v>-3.1</v>
      </c>
      <c r="C18" s="2">
        <v>1.6655E-2</v>
      </c>
      <c r="F18" s="20"/>
      <c r="G18" s="16">
        <f t="shared" si="3"/>
        <v>-36.914240840962698</v>
      </c>
      <c r="H18" s="16">
        <f t="shared" si="4"/>
        <v>-36.656453348735688</v>
      </c>
      <c r="I18" s="29">
        <f t="shared" si="10"/>
        <v>11.84</v>
      </c>
      <c r="J18" s="29">
        <f t="shared" si="13"/>
        <v>18.428999999999998</v>
      </c>
      <c r="K18" s="29">
        <f t="shared" si="14"/>
        <v>20.186</v>
      </c>
      <c r="L18" s="48">
        <f t="shared" si="16"/>
        <v>-1.7570000000000014</v>
      </c>
      <c r="M18" s="35">
        <f t="shared" si="15"/>
        <v>-8.3460000000000001</v>
      </c>
      <c r="N18" s="17"/>
      <c r="O18" s="26">
        <f t="shared" si="0"/>
        <v>-0.28587345626601329</v>
      </c>
      <c r="P18" s="26">
        <f t="shared" si="11"/>
        <v>-0.34300000000000003</v>
      </c>
      <c r="R18" s="41" t="s">
        <v>79</v>
      </c>
      <c r="S18" s="7"/>
      <c r="T18" s="20"/>
      <c r="U18" s="16">
        <f t="shared" si="6"/>
        <v>-34.851940922888197</v>
      </c>
      <c r="V18" s="16">
        <f t="shared" si="7"/>
        <v>-34.078578446207175</v>
      </c>
      <c r="W18" s="35">
        <f t="shared" si="12"/>
        <v>9.2046666666666663</v>
      </c>
      <c r="X18" s="29">
        <f t="shared" ref="X18:X20" si="17">AVERAGE(W14:W22)</f>
        <v>19.301574074074072</v>
      </c>
      <c r="Y18" s="29">
        <f t="shared" ref="Y18:Y20" si="18">W18 - X18</f>
        <v>-10.096907407407405</v>
      </c>
      <c r="Z18" s="17"/>
      <c r="AA18" s="26">
        <f t="shared" si="1"/>
        <v>-0.52591859195218582</v>
      </c>
      <c r="AB18" s="26">
        <f t="shared" si="9"/>
        <v>-6.12</v>
      </c>
      <c r="AD18" s="40"/>
    </row>
    <row r="19" spans="1:30">
      <c r="A19" s="4">
        <v>-3300</v>
      </c>
      <c r="B19" s="9">
        <f t="shared" si="2"/>
        <v>-3.3</v>
      </c>
      <c r="C19" s="2">
        <v>1.6958000000000001E-2</v>
      </c>
      <c r="F19" s="21" t="s">
        <v>56</v>
      </c>
      <c r="G19" s="16">
        <f t="shared" si="3"/>
        <v>-36.398665856508678</v>
      </c>
      <c r="H19" s="16">
        <f t="shared" si="4"/>
        <v>-36.140878364281669</v>
      </c>
      <c r="I19" s="29">
        <f t="shared" si="10"/>
        <v>19.747</v>
      </c>
      <c r="J19" s="29">
        <f t="shared" si="13"/>
        <v>17.111333333333334</v>
      </c>
      <c r="K19" s="29">
        <f t="shared" si="14"/>
        <v>17.550555555555555</v>
      </c>
      <c r="L19" s="48">
        <f t="shared" si="16"/>
        <v>-0.43922222222222018</v>
      </c>
      <c r="M19" s="35">
        <f t="shared" si="15"/>
        <v>2.1964444444444453</v>
      </c>
      <c r="N19" s="17"/>
      <c r="O19" s="26">
        <f t="shared" si="0"/>
        <v>0.39697062449041215</v>
      </c>
      <c r="P19" s="26">
        <f t="shared" si="11"/>
        <v>-0.34300000000000003</v>
      </c>
      <c r="R19" s="43" t="s">
        <v>80</v>
      </c>
      <c r="S19" s="7"/>
      <c r="T19" s="21" t="s">
        <v>56</v>
      </c>
      <c r="U19" s="16">
        <f t="shared" si="6"/>
        <v>-33.305215969526145</v>
      </c>
      <c r="V19" s="16">
        <f t="shared" si="7"/>
        <v>-32.531853492845123</v>
      </c>
      <c r="W19" s="35">
        <f t="shared" si="12"/>
        <v>14.475000000000001</v>
      </c>
      <c r="X19" s="29">
        <f t="shared" si="17"/>
        <v>18.111277777777772</v>
      </c>
      <c r="Y19" s="29">
        <f t="shared" si="18"/>
        <v>-3.6362777777777708</v>
      </c>
      <c r="Z19" s="17"/>
      <c r="AA19" s="26">
        <f t="shared" si="1"/>
        <v>-0.9495903172224941</v>
      </c>
      <c r="AB19" s="26">
        <f t="shared" si="9"/>
        <v>-6.12</v>
      </c>
      <c r="AD19" s="41" t="s">
        <v>82</v>
      </c>
    </row>
    <row r="20" spans="1:30">
      <c r="A20" s="4">
        <v>-3500</v>
      </c>
      <c r="B20" s="9">
        <f t="shared" si="2"/>
        <v>-3.5</v>
      </c>
      <c r="C20" s="2">
        <v>2.4572E-2</v>
      </c>
      <c r="F20" s="21" t="s">
        <v>57</v>
      </c>
      <c r="G20" s="16">
        <f t="shared" si="3"/>
        <v>-35.883090872054659</v>
      </c>
      <c r="H20" s="16">
        <f t="shared" si="4"/>
        <v>-35.625303379827649</v>
      </c>
      <c r="I20" s="29">
        <f t="shared" si="10"/>
        <v>19.747</v>
      </c>
      <c r="J20" s="29">
        <f t="shared" si="13"/>
        <v>25.018000000000001</v>
      </c>
      <c r="K20" s="29">
        <f t="shared" ref="K20:K83" si="19">AVERAGE(I16:I24)</f>
        <v>17.989777777777775</v>
      </c>
      <c r="L20" s="48">
        <f t="shared" si="16"/>
        <v>7.0282222222222259</v>
      </c>
      <c r="M20" s="35">
        <f t="shared" ref="M20:M83" si="20">I20 - K20</f>
        <v>1.7572222222222251</v>
      </c>
      <c r="N20" s="17"/>
      <c r="O20" s="26">
        <f t="shared" si="0"/>
        <v>0.89406773821070828</v>
      </c>
      <c r="P20" s="26">
        <f t="shared" si="11"/>
        <v>-0.34300000000000003</v>
      </c>
      <c r="S20" s="7"/>
      <c r="T20" s="19">
        <f>MIN(V2:V5000)</f>
        <v>-58.826177700000002</v>
      </c>
      <c r="U20" s="16">
        <f t="shared" si="6"/>
        <v>-31.758491016164093</v>
      </c>
      <c r="V20" s="16">
        <f t="shared" si="7"/>
        <v>-30.985128539483071</v>
      </c>
      <c r="W20" s="35">
        <f t="shared" si="12"/>
        <v>19.740499999999997</v>
      </c>
      <c r="X20" s="29">
        <f t="shared" si="17"/>
        <v>20.529499999999999</v>
      </c>
      <c r="Y20" s="29">
        <f t="shared" si="18"/>
        <v>-0.78900000000000148</v>
      </c>
      <c r="Z20" s="17"/>
      <c r="AA20" s="26">
        <f t="shared" si="1"/>
        <v>-0.92893817954357094</v>
      </c>
      <c r="AB20" s="26">
        <f t="shared" si="9"/>
        <v>-6.12</v>
      </c>
      <c r="AD20" s="43" t="s">
        <v>83</v>
      </c>
    </row>
    <row r="21" spans="1:30">
      <c r="A21" s="4">
        <v>-3700</v>
      </c>
      <c r="B21" s="9">
        <f t="shared" si="2"/>
        <v>-3.7</v>
      </c>
      <c r="C21" s="2">
        <v>2.9465999999999999E-2</v>
      </c>
      <c r="F21" s="19">
        <f>MIN(H2:H5000)</f>
        <v>-44.905653100000002</v>
      </c>
      <c r="G21" s="16">
        <f t="shared" si="3"/>
        <v>-35.367515887600639</v>
      </c>
      <c r="H21" s="16">
        <f t="shared" si="4"/>
        <v>-35.109728395373629</v>
      </c>
      <c r="I21" s="29">
        <f t="shared" si="10"/>
        <v>35.56</v>
      </c>
      <c r="J21" s="29">
        <f t="shared" si="13"/>
        <v>21.064666666666668</v>
      </c>
      <c r="K21" s="29">
        <f t="shared" si="19"/>
        <v>16.672000000000001</v>
      </c>
      <c r="L21" s="48">
        <f t="shared" si="16"/>
        <v>4.3926666666666669</v>
      </c>
      <c r="M21" s="35">
        <f t="shared" si="20"/>
        <v>18.888000000000002</v>
      </c>
      <c r="N21" s="17"/>
      <c r="O21" s="26">
        <f t="shared" si="0"/>
        <v>0.97282062076611975</v>
      </c>
      <c r="P21" s="26">
        <f t="shared" si="11"/>
        <v>-0.34300000000000003</v>
      </c>
      <c r="Q21" s="32"/>
      <c r="R21" s="26"/>
      <c r="S21" s="7"/>
      <c r="U21" s="16">
        <f t="shared" si="6"/>
        <v>-30.211766062802042</v>
      </c>
      <c r="V21" s="16">
        <f t="shared" si="7"/>
        <v>-29.438403586121019</v>
      </c>
      <c r="W21" s="35">
        <f t="shared" si="12"/>
        <v>15.78</v>
      </c>
      <c r="X21" s="29">
        <f t="shared" ref="X21:X36" si="21">AVERAGE(W17:W25)</f>
        <v>20.909388888888891</v>
      </c>
      <c r="Y21" s="29">
        <f t="shared" ref="Y21:Y36" si="22">W21 - X21</f>
        <v>-5.1293888888888919</v>
      </c>
      <c r="Z21" s="17"/>
      <c r="AA21" s="26">
        <f t="shared" si="1"/>
        <v>-0.47362554365832565</v>
      </c>
      <c r="AB21" s="26">
        <f t="shared" si="9"/>
        <v>-6.12</v>
      </c>
      <c r="AD21" s="30"/>
    </row>
    <row r="22" spans="1:30">
      <c r="A22" s="4">
        <v>-3900</v>
      </c>
      <c r="B22" s="9">
        <f t="shared" si="2"/>
        <v>-3.9</v>
      </c>
      <c r="C22" s="2">
        <v>2.0167999999999998E-2</v>
      </c>
      <c r="F22" s="20"/>
      <c r="G22" s="16">
        <f t="shared" si="3"/>
        <v>-34.85194090314662</v>
      </c>
      <c r="H22" s="16">
        <f t="shared" si="4"/>
        <v>-34.59415341091961</v>
      </c>
      <c r="I22" s="29">
        <f t="shared" si="10"/>
        <v>7.8869999999999996</v>
      </c>
      <c r="J22" s="29">
        <f t="shared" si="13"/>
        <v>17.111333333333334</v>
      </c>
      <c r="K22" s="29">
        <f t="shared" si="19"/>
        <v>15.354222222222225</v>
      </c>
      <c r="L22" s="48">
        <f t="shared" si="16"/>
        <v>1.7571111111111097</v>
      </c>
      <c r="M22" s="35">
        <f t="shared" si="20"/>
        <v>-7.4672222222222251</v>
      </c>
      <c r="N22" s="17"/>
      <c r="O22" s="26">
        <f t="shared" si="0"/>
        <v>0.59637992316816524</v>
      </c>
      <c r="P22" s="26">
        <f t="shared" si="11"/>
        <v>-0.34300000000000003</v>
      </c>
      <c r="Q22" s="32"/>
      <c r="R22" s="26"/>
      <c r="S22" s="7"/>
      <c r="T22" s="20"/>
      <c r="U22" s="16">
        <f t="shared" si="6"/>
        <v>-28.66504110943999</v>
      </c>
      <c r="V22" s="16">
        <f t="shared" si="7"/>
        <v>-27.891678632758968</v>
      </c>
      <c r="W22" s="35">
        <f t="shared" si="12"/>
        <v>15.760666666666665</v>
      </c>
      <c r="X22" s="29">
        <f t="shared" si="21"/>
        <v>21.202055555555553</v>
      </c>
      <c r="Y22" s="29">
        <f t="shared" si="22"/>
        <v>-5.4413888888888877</v>
      </c>
      <c r="Z22" s="17"/>
      <c r="AA22" s="26">
        <f t="shared" si="1"/>
        <v>0.20330174786624208</v>
      </c>
      <c r="AB22" s="26">
        <f t="shared" si="9"/>
        <v>-6.12</v>
      </c>
    </row>
    <row r="23" spans="1:30">
      <c r="A23" s="4">
        <v>-4100</v>
      </c>
      <c r="B23" s="9">
        <f t="shared" si="2"/>
        <v>-4.0999999999999996</v>
      </c>
      <c r="C23" s="2">
        <v>1.5973999999999999E-2</v>
      </c>
      <c r="F23" s="21" t="s">
        <v>58</v>
      </c>
      <c r="G23" s="16">
        <f t="shared" si="3"/>
        <v>-34.3363659186926</v>
      </c>
      <c r="H23" s="16">
        <f t="shared" si="4"/>
        <v>-34.07857842646559</v>
      </c>
      <c r="I23" s="29">
        <f t="shared" si="10"/>
        <v>7.8869999999999996</v>
      </c>
      <c r="J23" s="29">
        <f t="shared" si="13"/>
        <v>9.2046666666666663</v>
      </c>
      <c r="K23" s="29">
        <f t="shared" si="19"/>
        <v>16.232555555555557</v>
      </c>
      <c r="L23" s="48">
        <f t="shared" si="16"/>
        <v>-7.0278888888888904</v>
      </c>
      <c r="M23" s="35">
        <f t="shared" si="20"/>
        <v>-8.3455555555555563</v>
      </c>
      <c r="N23" s="17"/>
      <c r="O23" s="26">
        <f t="shared" si="0"/>
        <v>-5.9113568504725364E-2</v>
      </c>
      <c r="P23" s="26">
        <f t="shared" si="11"/>
        <v>-0.34300000000000003</v>
      </c>
      <c r="Q23" s="32"/>
      <c r="R23" s="26"/>
      <c r="S23" s="7"/>
      <c r="T23" s="21" t="s">
        <v>58</v>
      </c>
      <c r="U23" s="16">
        <f t="shared" si="6"/>
        <v>-27.118316156077938</v>
      </c>
      <c r="V23" s="16">
        <f t="shared" si="7"/>
        <v>-26.344953679396916</v>
      </c>
      <c r="W23" s="35">
        <f t="shared" si="12"/>
        <v>24.847333333333331</v>
      </c>
      <c r="X23" s="29">
        <f t="shared" si="21"/>
        <v>22.49364814814815</v>
      </c>
      <c r="Y23" s="29">
        <f t="shared" si="22"/>
        <v>2.3536851851851814</v>
      </c>
      <c r="Z23" s="17"/>
      <c r="AA23" s="26">
        <f t="shared" si="1"/>
        <v>0.78510189211694548</v>
      </c>
      <c r="AB23" s="26">
        <f t="shared" si="9"/>
        <v>-6.12</v>
      </c>
    </row>
    <row r="24" spans="1:30">
      <c r="A24" s="4">
        <v>-4300</v>
      </c>
      <c r="B24" s="9">
        <f t="shared" si="2"/>
        <v>-4.3</v>
      </c>
      <c r="C24" s="2">
        <v>2.1037E-2</v>
      </c>
      <c r="F24" s="22">
        <f>COUNT(I2:I3000)</f>
        <v>78</v>
      </c>
      <c r="G24" s="16">
        <f t="shared" si="3"/>
        <v>-33.82079093423858</v>
      </c>
      <c r="H24" s="16">
        <f t="shared" si="4"/>
        <v>-33.563003442011571</v>
      </c>
      <c r="I24" s="29">
        <f t="shared" si="10"/>
        <v>11.84</v>
      </c>
      <c r="J24" s="29">
        <f t="shared" si="13"/>
        <v>10.522333333333334</v>
      </c>
      <c r="K24" s="29">
        <f t="shared" si="19"/>
        <v>16.232111111111109</v>
      </c>
      <c r="L24" s="48">
        <f t="shared" si="16"/>
        <v>-5.7097777777777754</v>
      </c>
      <c r="M24" s="35">
        <f t="shared" si="20"/>
        <v>-4.3921111111111095</v>
      </c>
      <c r="N24" s="17"/>
      <c r="O24" s="26">
        <f t="shared" si="0"/>
        <v>-0.68694716450012627</v>
      </c>
      <c r="P24" s="26">
        <f t="shared" si="11"/>
        <v>-0.34300000000000003</v>
      </c>
      <c r="Q24" s="32"/>
      <c r="R24" s="26"/>
      <c r="S24" s="7"/>
      <c r="T24" s="22">
        <f>COUNT(W2:W3000)</f>
        <v>27</v>
      </c>
      <c r="U24" s="16">
        <f t="shared" si="6"/>
        <v>-25.571591202715886</v>
      </c>
      <c r="V24" s="16">
        <f t="shared" si="7"/>
        <v>-24.798228726034864</v>
      </c>
      <c r="W24" s="35">
        <f t="shared" si="12"/>
        <v>40.192666666666661</v>
      </c>
      <c r="X24" s="29">
        <f t="shared" si="21"/>
        <v>22.369981481481478</v>
      </c>
      <c r="Y24" s="29">
        <f t="shared" si="22"/>
        <v>17.822685185185183</v>
      </c>
      <c r="Z24" s="17"/>
      <c r="AA24" s="26">
        <f t="shared" si="1"/>
        <v>0.99954413561051814</v>
      </c>
      <c r="AB24" s="26">
        <f t="shared" si="9"/>
        <v>-6.12</v>
      </c>
    </row>
    <row r="25" spans="1:30">
      <c r="A25" s="4">
        <v>-4500</v>
      </c>
      <c r="B25" s="9">
        <f t="shared" si="2"/>
        <v>-4.5</v>
      </c>
      <c r="C25" s="2">
        <v>1.5309E-2</v>
      </c>
      <c r="F25" s="20"/>
      <c r="G25" s="16">
        <f t="shared" si="3"/>
        <v>-33.305215949784561</v>
      </c>
      <c r="H25" s="16">
        <f t="shared" si="4"/>
        <v>-33.047428457557551</v>
      </c>
      <c r="I25" s="29">
        <f t="shared" si="10"/>
        <v>11.84</v>
      </c>
      <c r="J25" s="29">
        <f t="shared" si="13"/>
        <v>11.839999999999998</v>
      </c>
      <c r="K25" s="29">
        <f t="shared" si="19"/>
        <v>15.792333333333337</v>
      </c>
      <c r="L25" s="48">
        <f t="shared" si="16"/>
        <v>-3.952333333333339</v>
      </c>
      <c r="M25" s="35">
        <f t="shared" si="20"/>
        <v>-3.9523333333333373</v>
      </c>
      <c r="N25" s="17"/>
      <c r="O25" s="26">
        <f t="shared" si="0"/>
        <v>-0.99335054765858954</v>
      </c>
      <c r="P25" s="26">
        <f t="shared" si="11"/>
        <v>-0.34300000000000003</v>
      </c>
      <c r="Q25" s="32"/>
      <c r="R25" s="26"/>
      <c r="S25" s="7"/>
      <c r="T25" s="20"/>
      <c r="U25" s="16">
        <f t="shared" si="6"/>
        <v>-24.024866249353835</v>
      </c>
      <c r="V25" s="16">
        <f t="shared" si="7"/>
        <v>-23.251503772672812</v>
      </c>
      <c r="W25" s="35">
        <f t="shared" si="12"/>
        <v>23.165666666666667</v>
      </c>
      <c r="X25" s="29">
        <f t="shared" si="21"/>
        <v>22.165185185185184</v>
      </c>
      <c r="Y25" s="29">
        <f t="shared" si="22"/>
        <v>1.0004814814814829</v>
      </c>
      <c r="Z25" s="17"/>
      <c r="AA25" s="26">
        <f t="shared" si="1"/>
        <v>0.74628856935625032</v>
      </c>
      <c r="AB25" s="26">
        <f t="shared" si="9"/>
        <v>-6.12</v>
      </c>
    </row>
    <row r="26" spans="1:30">
      <c r="A26" s="4">
        <v>-4700</v>
      </c>
      <c r="B26" s="9">
        <f t="shared" si="2"/>
        <v>-4.7</v>
      </c>
      <c r="C26" s="2">
        <v>2.4528999999999999E-2</v>
      </c>
      <c r="F26" s="21" t="s">
        <v>59</v>
      </c>
      <c r="G26" s="16">
        <f t="shared" si="3"/>
        <v>-32.789640965330541</v>
      </c>
      <c r="H26" s="16">
        <f t="shared" si="4"/>
        <v>-32.531853473103531</v>
      </c>
      <c r="I26" s="29">
        <f t="shared" si="10"/>
        <v>11.84</v>
      </c>
      <c r="J26" s="29">
        <f t="shared" si="13"/>
        <v>14.475</v>
      </c>
      <c r="K26" s="29">
        <f t="shared" si="19"/>
        <v>14.473111111111109</v>
      </c>
      <c r="L26" s="48">
        <f t="shared" si="16"/>
        <v>1.8888888888906052E-3</v>
      </c>
      <c r="M26" s="35">
        <f t="shared" si="20"/>
        <v>-2.6331111111111092</v>
      </c>
      <c r="N26" s="17"/>
      <c r="O26" s="26">
        <f t="shared" si="0"/>
        <v>-0.83495416970598169</v>
      </c>
      <c r="P26" s="26">
        <f t="shared" si="11"/>
        <v>-0.34300000000000003</v>
      </c>
      <c r="Q26" s="32"/>
      <c r="R26" s="26"/>
      <c r="S26" s="7"/>
      <c r="T26" s="21" t="s">
        <v>59</v>
      </c>
      <c r="U26" s="16">
        <f t="shared" si="6"/>
        <v>-22.478141295991783</v>
      </c>
      <c r="V26" s="16">
        <f t="shared" si="7"/>
        <v>-21.704778819310761</v>
      </c>
      <c r="W26" s="35">
        <f t="shared" si="12"/>
        <v>27.652000000000001</v>
      </c>
      <c r="X26" s="29">
        <f t="shared" si="21"/>
        <v>21.648629629629632</v>
      </c>
      <c r="Y26" s="29">
        <f t="shared" si="22"/>
        <v>6.0033703703703694</v>
      </c>
      <c r="Z26" s="17"/>
      <c r="AA26" s="26">
        <f t="shared" si="1"/>
        <v>0.14383628742661431</v>
      </c>
      <c r="AB26" s="26">
        <f t="shared" si="9"/>
        <v>-6.12</v>
      </c>
    </row>
    <row r="27" spans="1:30">
      <c r="A27" s="4">
        <v>-4900</v>
      </c>
      <c r="B27" s="9">
        <f t="shared" si="2"/>
        <v>-4.9000000000000004</v>
      </c>
      <c r="C27" s="2">
        <v>1.7160999999999999E-2</v>
      </c>
      <c r="F27" s="23">
        <f>COUNT(M2:M5000)</f>
        <v>70</v>
      </c>
      <c r="G27" s="16">
        <f t="shared" si="3"/>
        <v>-32.274065980876522</v>
      </c>
      <c r="H27" s="16">
        <f t="shared" si="4"/>
        <v>-32.016278488649512</v>
      </c>
      <c r="I27" s="29">
        <f t="shared" si="10"/>
        <v>19.744999999999997</v>
      </c>
      <c r="J27" s="29">
        <f t="shared" si="13"/>
        <v>17.109333333333332</v>
      </c>
      <c r="K27" s="29">
        <f t="shared" si="19"/>
        <v>15.350555555555555</v>
      </c>
      <c r="L27" s="48">
        <f t="shared" si="16"/>
        <v>1.7587777777777767</v>
      </c>
      <c r="M27" s="35">
        <f t="shared" si="20"/>
        <v>4.3944444444444422</v>
      </c>
      <c r="N27" s="17"/>
      <c r="O27" s="26">
        <f t="shared" si="0"/>
        <v>-0.28587345626597949</v>
      </c>
      <c r="P27" s="26">
        <f t="shared" si="11"/>
        <v>-0.34300000000000003</v>
      </c>
      <c r="Q27" s="32"/>
      <c r="R27" s="26"/>
      <c r="S27" s="7"/>
      <c r="T27" s="23">
        <f>COUNT(Y2:Y5000)</f>
        <v>19</v>
      </c>
      <c r="U27" s="16">
        <f t="shared" si="6"/>
        <v>-20.931416342629731</v>
      </c>
      <c r="V27" s="16">
        <f t="shared" si="7"/>
        <v>-20.158053865948709</v>
      </c>
      <c r="W27" s="35">
        <f t="shared" si="12"/>
        <v>20.829000000000001</v>
      </c>
      <c r="X27" s="29">
        <f t="shared" si="21"/>
        <v>22.108066666666666</v>
      </c>
      <c r="Y27" s="29">
        <f t="shared" si="22"/>
        <v>-1.2790666666666652</v>
      </c>
      <c r="Z27" s="17"/>
      <c r="AA27" s="26">
        <f t="shared" si="1"/>
        <v>-0.52591859195220669</v>
      </c>
      <c r="AB27" s="26">
        <f t="shared" si="9"/>
        <v>-6.12</v>
      </c>
    </row>
    <row r="28" spans="1:30">
      <c r="A28" s="4">
        <v>-5100</v>
      </c>
      <c r="B28" s="9">
        <f t="shared" si="2"/>
        <v>-5.0999999999999996</v>
      </c>
      <c r="C28" s="2">
        <v>1.3370999999999999E-2</v>
      </c>
      <c r="F28" s="28"/>
      <c r="G28" s="16">
        <f t="shared" si="3"/>
        <v>-31.758490996422506</v>
      </c>
      <c r="H28" s="16">
        <f t="shared" si="4"/>
        <v>-31.500703504195496</v>
      </c>
      <c r="I28" s="29">
        <f t="shared" si="10"/>
        <v>19.742999999999999</v>
      </c>
      <c r="J28" s="29">
        <f t="shared" si="13"/>
        <v>18.425666666666668</v>
      </c>
      <c r="K28" s="29">
        <f t="shared" si="19"/>
        <v>16.227555555555554</v>
      </c>
      <c r="L28" s="48">
        <f t="shared" si="16"/>
        <v>2.198111111111114</v>
      </c>
      <c r="M28" s="35">
        <f t="shared" si="20"/>
        <v>3.5154444444444444</v>
      </c>
      <c r="N28" s="17"/>
      <c r="O28" s="26">
        <f t="shared" si="0"/>
        <v>0.39697062449044451</v>
      </c>
      <c r="P28" s="26">
        <f t="shared" si="11"/>
        <v>-0.34300000000000003</v>
      </c>
      <c r="Q28" s="32"/>
      <c r="R28" s="26"/>
      <c r="S28" s="7"/>
      <c r="T28" s="28"/>
      <c r="U28" s="16">
        <f t="shared" si="6"/>
        <v>-19.38469138926768</v>
      </c>
      <c r="V28" s="16">
        <f t="shared" si="7"/>
        <v>-18.611328912586657</v>
      </c>
      <c r="W28" s="35">
        <f t="shared" si="12"/>
        <v>13.362</v>
      </c>
      <c r="X28" s="29">
        <f t="shared" si="21"/>
        <v>22.020974074074076</v>
      </c>
      <c r="Y28" s="29">
        <f t="shared" si="22"/>
        <v>-8.6589740740740755</v>
      </c>
      <c r="Z28" s="17"/>
      <c r="AA28" s="26">
        <f t="shared" si="1"/>
        <v>-0.94959031722250409</v>
      </c>
      <c r="AB28" s="26">
        <f t="shared" si="9"/>
        <v>-6.12</v>
      </c>
    </row>
    <row r="29" spans="1:30">
      <c r="A29" s="4">
        <v>-5300</v>
      </c>
      <c r="B29" s="9">
        <f t="shared" si="2"/>
        <v>-5.3</v>
      </c>
      <c r="C29" s="2">
        <v>1.6400000000000001E-2</v>
      </c>
      <c r="F29" s="11"/>
      <c r="G29" s="16">
        <f t="shared" si="3"/>
        <v>-31.242916011968489</v>
      </c>
      <c r="H29" s="16">
        <f t="shared" si="4"/>
        <v>-30.98512851974148</v>
      </c>
      <c r="I29" s="29">
        <f t="shared" si="10"/>
        <v>15.789000000000001</v>
      </c>
      <c r="J29" s="29">
        <f t="shared" si="13"/>
        <v>19.739666666666665</v>
      </c>
      <c r="K29" s="29">
        <f t="shared" si="19"/>
        <v>16.664888888888889</v>
      </c>
      <c r="L29" s="48">
        <f t="shared" si="16"/>
        <v>3.0747777777777756</v>
      </c>
      <c r="M29" s="35">
        <f t="shared" si="20"/>
        <v>-0.87588888888888761</v>
      </c>
      <c r="N29" s="17"/>
      <c r="O29" s="26">
        <f t="shared" si="0"/>
        <v>0.89406773821072405</v>
      </c>
      <c r="P29" s="26">
        <f t="shared" si="11"/>
        <v>-0.34300000000000003</v>
      </c>
      <c r="Q29" s="32"/>
      <c r="R29" s="26"/>
      <c r="S29" s="7"/>
      <c r="T29" s="11"/>
      <c r="U29" s="16">
        <f t="shared" si="6"/>
        <v>-17.837966435905628</v>
      </c>
      <c r="V29" s="16">
        <f t="shared" si="7"/>
        <v>-17.064603959224605</v>
      </c>
      <c r="W29" s="35">
        <f t="shared" si="12"/>
        <v>17.897333333333336</v>
      </c>
      <c r="X29" s="29">
        <f t="shared" si="21"/>
        <v>19.522439682539684</v>
      </c>
      <c r="Y29" s="29">
        <f t="shared" si="22"/>
        <v>-1.625106349206348</v>
      </c>
      <c r="Z29" s="17"/>
      <c r="AA29" s="26">
        <f t="shared" si="1"/>
        <v>-0.9289381795435615</v>
      </c>
      <c r="AB29" s="26">
        <f t="shared" si="9"/>
        <v>-6.12</v>
      </c>
    </row>
    <row r="30" spans="1:30">
      <c r="A30" s="4">
        <v>-5500</v>
      </c>
      <c r="B30" s="9">
        <f t="shared" si="2"/>
        <v>-5.5</v>
      </c>
      <c r="C30" s="2">
        <v>1.6697E-2</v>
      </c>
      <c r="F30" s="11"/>
      <c r="G30" s="16">
        <f t="shared" si="3"/>
        <v>-30.727341027514473</v>
      </c>
      <c r="H30" s="16">
        <f t="shared" si="4"/>
        <v>-30.469553535287464</v>
      </c>
      <c r="I30" s="29">
        <f t="shared" si="10"/>
        <v>23.687000000000001</v>
      </c>
      <c r="J30" s="29">
        <f t="shared" si="13"/>
        <v>18.419999999999998</v>
      </c>
      <c r="K30" s="29">
        <f t="shared" si="19"/>
        <v>16.663555555555558</v>
      </c>
      <c r="L30" s="48">
        <f t="shared" si="16"/>
        <v>1.7564444444444405</v>
      </c>
      <c r="M30" s="35">
        <f t="shared" si="20"/>
        <v>7.0234444444444435</v>
      </c>
      <c r="N30" s="17"/>
      <c r="O30" s="26">
        <f t="shared" si="0"/>
        <v>0.9728206207661132</v>
      </c>
      <c r="P30" s="26">
        <f t="shared" si="11"/>
        <v>-0.34300000000000003</v>
      </c>
      <c r="Q30" s="32"/>
      <c r="R30" s="26"/>
      <c r="S30" s="7"/>
      <c r="T30" s="11"/>
      <c r="U30" s="16">
        <f t="shared" si="6"/>
        <v>-16.291241482543576</v>
      </c>
      <c r="V30" s="16">
        <f t="shared" si="7"/>
        <v>-15.517879005862556</v>
      </c>
      <c r="W30" s="35">
        <f t="shared" si="12"/>
        <v>11.131</v>
      </c>
      <c r="X30" s="29">
        <f t="shared" si="21"/>
        <v>18.692782275132274</v>
      </c>
      <c r="Y30" s="29">
        <f t="shared" si="22"/>
        <v>-7.5617822751322734</v>
      </c>
      <c r="Z30" s="17"/>
      <c r="AA30" s="26">
        <f t="shared" si="1"/>
        <v>-0.47362554365830162</v>
      </c>
      <c r="AB30" s="26">
        <f t="shared" si="9"/>
        <v>-6.12</v>
      </c>
    </row>
    <row r="31" spans="1:30">
      <c r="A31" s="4">
        <v>-5700</v>
      </c>
      <c r="B31" s="9">
        <f t="shared" si="2"/>
        <v>-5.7</v>
      </c>
      <c r="C31" s="2">
        <v>1.3965999999999999E-2</v>
      </c>
      <c r="F31" s="11"/>
      <c r="G31" s="16">
        <f t="shared" si="3"/>
        <v>-30.211766043060457</v>
      </c>
      <c r="H31" s="16">
        <f t="shared" si="4"/>
        <v>-29.953978550833448</v>
      </c>
      <c r="I31" s="29">
        <f t="shared" si="10"/>
        <v>15.783999999999999</v>
      </c>
      <c r="J31" s="29">
        <f t="shared" si="13"/>
        <v>18.417000000000002</v>
      </c>
      <c r="K31" s="29">
        <f t="shared" si="19"/>
        <v>17.974111111111107</v>
      </c>
      <c r="L31" s="48">
        <f t="shared" si="16"/>
        <v>0.44288888888889488</v>
      </c>
      <c r="M31" s="35">
        <f t="shared" si="20"/>
        <v>-2.1901111111111078</v>
      </c>
      <c r="N31" s="17"/>
      <c r="O31" s="26">
        <f t="shared" si="0"/>
        <v>0.59637992316814825</v>
      </c>
      <c r="P31" s="26">
        <f t="shared" si="11"/>
        <v>-0.34300000000000003</v>
      </c>
      <c r="Q31" s="32"/>
      <c r="R31" s="26"/>
      <c r="S31" s="7"/>
      <c r="T31" s="11"/>
      <c r="U31" s="16">
        <f t="shared" si="6"/>
        <v>-14.744516529181526</v>
      </c>
      <c r="V31" s="16">
        <f t="shared" si="7"/>
        <v>-13.971154052500506</v>
      </c>
      <c r="W31" s="35">
        <f t="shared" si="12"/>
        <v>19.895599999999998</v>
      </c>
      <c r="X31" s="29">
        <f t="shared" si="21"/>
        <v>18.075879497354499</v>
      </c>
      <c r="Y31" s="29">
        <f t="shared" si="22"/>
        <v>1.8197205026454988</v>
      </c>
      <c r="Z31" s="17"/>
      <c r="AA31" s="26">
        <f t="shared" si="1"/>
        <v>0.20330174786626706</v>
      </c>
      <c r="AB31" s="26">
        <f t="shared" si="9"/>
        <v>-6.12</v>
      </c>
    </row>
    <row r="32" spans="1:30">
      <c r="A32" s="4">
        <v>-5900</v>
      </c>
      <c r="B32" s="9">
        <f t="shared" si="2"/>
        <v>-5.9</v>
      </c>
      <c r="C32" s="2">
        <v>1.575E-2</v>
      </c>
      <c r="F32" s="10"/>
      <c r="G32" s="16">
        <f t="shared" si="3"/>
        <v>-29.696191058606441</v>
      </c>
      <c r="H32" s="16">
        <f t="shared" si="4"/>
        <v>-29.438403566379431</v>
      </c>
      <c r="I32" s="29">
        <f t="shared" si="10"/>
        <v>15.78</v>
      </c>
      <c r="J32" s="29">
        <f t="shared" si="13"/>
        <v>15.78</v>
      </c>
      <c r="K32" s="29">
        <f t="shared" si="19"/>
        <v>17.093444444444444</v>
      </c>
      <c r="L32" s="48">
        <f t="shared" si="16"/>
        <v>-1.3134444444444444</v>
      </c>
      <c r="M32" s="35">
        <f t="shared" si="20"/>
        <v>-1.3134444444444444</v>
      </c>
      <c r="N32" s="17"/>
      <c r="O32" s="26">
        <f t="shared" si="0"/>
        <v>-5.9113568504746396E-2</v>
      </c>
      <c r="P32" s="26">
        <f t="shared" si="11"/>
        <v>-0.34300000000000003</v>
      </c>
      <c r="Q32" s="32"/>
      <c r="R32" s="26"/>
      <c r="S32" s="7"/>
      <c r="T32" s="10"/>
      <c r="U32" s="16">
        <f t="shared" si="6"/>
        <v>-13.197791575819476</v>
      </c>
      <c r="V32" s="16">
        <f t="shared" si="7"/>
        <v>-12.424429099138456</v>
      </c>
      <c r="W32" s="35">
        <f t="shared" si="12"/>
        <v>24.063500000000001</v>
      </c>
      <c r="X32" s="29">
        <f t="shared" si="21"/>
        <v>17.632421164021164</v>
      </c>
      <c r="Y32" s="29">
        <f t="shared" si="22"/>
        <v>6.4310788359788376</v>
      </c>
      <c r="Z32" s="17"/>
      <c r="AA32" s="26">
        <f t="shared" si="1"/>
        <v>0.78510189211696135</v>
      </c>
      <c r="AB32" s="26">
        <f t="shared" si="9"/>
        <v>-6.12</v>
      </c>
    </row>
    <row r="33" spans="1:28">
      <c r="A33" s="4">
        <v>-6100</v>
      </c>
      <c r="B33" s="9">
        <f t="shared" si="2"/>
        <v>-6.1</v>
      </c>
      <c r="C33" s="2">
        <v>1.9279000000000001E-2</v>
      </c>
      <c r="G33" s="16">
        <f t="shared" si="3"/>
        <v>-29.180616074152425</v>
      </c>
      <c r="H33" s="16">
        <f t="shared" si="4"/>
        <v>-28.922828581925415</v>
      </c>
      <c r="I33" s="29">
        <f t="shared" si="10"/>
        <v>15.775999999999998</v>
      </c>
      <c r="J33" s="29">
        <f t="shared" si="13"/>
        <v>14.461333333333334</v>
      </c>
      <c r="K33" s="29">
        <f t="shared" si="19"/>
        <v>17.084444444444443</v>
      </c>
      <c r="L33" s="48">
        <f t="shared" si="16"/>
        <v>-2.6231111111111094</v>
      </c>
      <c r="M33" s="35">
        <f t="shared" si="20"/>
        <v>-1.3084444444444454</v>
      </c>
      <c r="N33" s="17"/>
      <c r="O33" s="26">
        <f t="shared" si="0"/>
        <v>-0.68694716450013638</v>
      </c>
      <c r="P33" s="26">
        <f t="shared" si="11"/>
        <v>-0.34300000000000003</v>
      </c>
      <c r="Q33" s="32"/>
      <c r="R33" s="26"/>
      <c r="U33" s="16">
        <f t="shared" si="6"/>
        <v>-11.651066622457426</v>
      </c>
      <c r="V33" s="16">
        <f t="shared" si="7"/>
        <v>-10.877704145776406</v>
      </c>
      <c r="W33" s="35">
        <f t="shared" si="12"/>
        <v>17.705857142857145</v>
      </c>
      <c r="X33" s="29">
        <f t="shared" si="21"/>
        <v>18.112532275132274</v>
      </c>
      <c r="Y33" s="29">
        <f t="shared" si="22"/>
        <v>-0.40667513227512941</v>
      </c>
      <c r="Z33" s="17"/>
      <c r="AA33" s="26">
        <f t="shared" si="1"/>
        <v>0.99954413561051736</v>
      </c>
      <c r="AB33" s="26">
        <f t="shared" si="9"/>
        <v>-6.12</v>
      </c>
    </row>
    <row r="34" spans="1:28">
      <c r="A34" s="4">
        <v>-6300</v>
      </c>
      <c r="B34" s="9">
        <f t="shared" si="2"/>
        <v>-6.3</v>
      </c>
      <c r="C34" s="2">
        <v>1.4624E-2</v>
      </c>
      <c r="G34" s="16">
        <f t="shared" si="3"/>
        <v>-28.665041089698409</v>
      </c>
      <c r="H34" s="16">
        <f t="shared" si="4"/>
        <v>-28.407253597471399</v>
      </c>
      <c r="I34" s="29">
        <f t="shared" si="10"/>
        <v>11.827999999999999</v>
      </c>
      <c r="J34" s="29">
        <f t="shared" si="13"/>
        <v>17.079666666666665</v>
      </c>
      <c r="K34" s="29">
        <f t="shared" si="19"/>
        <v>17.947222222222223</v>
      </c>
      <c r="L34" s="48">
        <f t="shared" si="16"/>
        <v>-0.8675555555555583</v>
      </c>
      <c r="M34" s="35">
        <f t="shared" si="20"/>
        <v>-6.1192222222222235</v>
      </c>
      <c r="N34" s="17"/>
      <c r="O34" s="26">
        <f t="shared" ref="O34:O65" si="23" xml:space="preserve"> SIN((2*PI()*(H34+P34)/4.64017486008615) + 5.828143046)</f>
        <v>-0.99335054765859032</v>
      </c>
      <c r="P34" s="26">
        <f t="shared" si="11"/>
        <v>-0.34300000000000003</v>
      </c>
      <c r="Q34" s="32"/>
      <c r="R34" s="26"/>
      <c r="U34" s="16">
        <f t="shared" si="6"/>
        <v>-10.104341669095376</v>
      </c>
      <c r="V34" s="16">
        <f t="shared" si="7"/>
        <v>-9.3309791924143557</v>
      </c>
      <c r="W34" s="35">
        <f t="shared" si="12"/>
        <v>15.69875</v>
      </c>
      <c r="X34" s="29">
        <f t="shared" si="21"/>
        <v>18.468286904761904</v>
      </c>
      <c r="Y34" s="29">
        <f t="shared" si="22"/>
        <v>-2.7695369047619032</v>
      </c>
      <c r="AA34" s="26">
        <f t="shared" si="1"/>
        <v>0.74628856935623267</v>
      </c>
      <c r="AB34" s="26">
        <f t="shared" si="9"/>
        <v>-6.12</v>
      </c>
    </row>
    <row r="35" spans="1:28">
      <c r="A35" s="4">
        <v>-6500</v>
      </c>
      <c r="B35" s="9">
        <f t="shared" si="2"/>
        <v>-6.5</v>
      </c>
      <c r="C35" s="2">
        <v>1.3115E-2</v>
      </c>
      <c r="G35" s="16">
        <f t="shared" si="3"/>
        <v>-28.149466105244393</v>
      </c>
      <c r="H35" s="16">
        <f t="shared" si="4"/>
        <v>-27.891678613017383</v>
      </c>
      <c r="I35" s="29">
        <f t="shared" si="10"/>
        <v>23.634999999999998</v>
      </c>
      <c r="J35" s="29">
        <f t="shared" si="13"/>
        <v>15.760666666666665</v>
      </c>
      <c r="K35" s="29">
        <f t="shared" si="19"/>
        <v>18.795999999999999</v>
      </c>
      <c r="L35" s="48">
        <f t="shared" si="16"/>
        <v>-3.0353333333333339</v>
      </c>
      <c r="M35" s="35">
        <f t="shared" si="20"/>
        <v>4.8389999999999986</v>
      </c>
      <c r="N35" s="17"/>
      <c r="O35" s="26">
        <f t="shared" si="23"/>
        <v>-0.83495416970597791</v>
      </c>
      <c r="P35" s="26">
        <f t="shared" si="11"/>
        <v>-0.34300000000000003</v>
      </c>
      <c r="Q35" s="32"/>
      <c r="R35" s="26"/>
      <c r="U35" s="16">
        <f t="shared" si="6"/>
        <v>-8.5576167157333263</v>
      </c>
      <c r="V35" s="16">
        <f t="shared" si="7"/>
        <v>-7.7842542390523057</v>
      </c>
      <c r="W35" s="35">
        <f t="shared" si="12"/>
        <v>22.099874999999997</v>
      </c>
      <c r="X35" s="29">
        <f t="shared" si="21"/>
        <v>19.628134126984129</v>
      </c>
      <c r="Y35" s="29">
        <f t="shared" si="22"/>
        <v>2.4717408730158681</v>
      </c>
      <c r="AA35" s="26">
        <f t="shared" si="1"/>
        <v>0.14383628742658994</v>
      </c>
      <c r="AB35" s="26">
        <f t="shared" si="9"/>
        <v>-6.12</v>
      </c>
    </row>
    <row r="36" spans="1:28">
      <c r="A36" s="4">
        <v>-6700</v>
      </c>
      <c r="B36" s="9">
        <f t="shared" si="2"/>
        <v>-6.7</v>
      </c>
      <c r="C36" s="2">
        <v>2.5921E-2</v>
      </c>
      <c r="G36" s="16">
        <f t="shared" si="3"/>
        <v>-27.633891120790377</v>
      </c>
      <c r="H36" s="16">
        <f t="shared" si="4"/>
        <v>-27.376103628563367</v>
      </c>
      <c r="I36" s="29">
        <f t="shared" si="10"/>
        <v>11.818999999999999</v>
      </c>
      <c r="J36" s="29">
        <f t="shared" si="13"/>
        <v>18.371999999999996</v>
      </c>
      <c r="K36" s="29">
        <f t="shared" si="19"/>
        <v>22.245222222222221</v>
      </c>
      <c r="L36" s="48">
        <f t="shared" si="16"/>
        <v>-3.8732222222222248</v>
      </c>
      <c r="M36" s="35">
        <f t="shared" si="20"/>
        <v>-10.426222222222222</v>
      </c>
      <c r="N36" s="17"/>
      <c r="O36" s="26">
        <f t="shared" si="23"/>
        <v>-0.28587345626597971</v>
      </c>
      <c r="P36" s="26">
        <f t="shared" si="11"/>
        <v>-0.34300000000000003</v>
      </c>
      <c r="Q36" s="32"/>
      <c r="R36" s="26"/>
      <c r="U36" s="16">
        <f t="shared" si="6"/>
        <v>-7.0108917623712763</v>
      </c>
      <c r="V36" s="16">
        <f t="shared" si="7"/>
        <v>-6.2375292856902558</v>
      </c>
      <c r="W36" s="35">
        <f t="shared" si="12"/>
        <v>16.837875</v>
      </c>
      <c r="X36" s="29">
        <f t="shared" si="21"/>
        <v>19.432489682539686</v>
      </c>
      <c r="Y36" s="29">
        <f t="shared" si="22"/>
        <v>-2.5946146825396852</v>
      </c>
      <c r="AA36" s="26">
        <f t="shared" si="1"/>
        <v>-0.52591859195222845</v>
      </c>
      <c r="AB36" s="26">
        <f t="shared" si="9"/>
        <v>-6.12</v>
      </c>
    </row>
    <row r="37" spans="1:28">
      <c r="A37" s="4">
        <v>-6900</v>
      </c>
      <c r="B37" s="9">
        <f t="shared" si="2"/>
        <v>-6.9</v>
      </c>
      <c r="C37" s="2">
        <v>1.5351E-2</v>
      </c>
      <c r="G37" s="16">
        <f t="shared" si="3"/>
        <v>-27.118316136336361</v>
      </c>
      <c r="H37" s="16">
        <f t="shared" si="4"/>
        <v>-26.860528644109351</v>
      </c>
      <c r="I37" s="29">
        <f t="shared" si="10"/>
        <v>19.661999999999999</v>
      </c>
      <c r="J37" s="29">
        <f t="shared" si="13"/>
        <v>18.344999999999999</v>
      </c>
      <c r="K37" s="29">
        <f t="shared" si="19"/>
        <v>23.092111111111109</v>
      </c>
      <c r="L37" s="48">
        <f t="shared" si="16"/>
        <v>-4.7471111111111099</v>
      </c>
      <c r="M37" s="35">
        <f t="shared" si="20"/>
        <v>-3.4301111111111098</v>
      </c>
      <c r="N37" s="17"/>
      <c r="O37" s="26">
        <f t="shared" si="23"/>
        <v>0.39697062449043774</v>
      </c>
      <c r="P37" s="26">
        <f t="shared" si="11"/>
        <v>-0.34300000000000003</v>
      </c>
      <c r="Q37" s="32"/>
      <c r="R37" s="26"/>
      <c r="U37" s="16">
        <f t="shared" si="6"/>
        <v>-5.4641668090092264</v>
      </c>
      <c r="V37" s="16">
        <f t="shared" si="7"/>
        <v>-4.6908043323282058</v>
      </c>
      <c r="W37" s="35">
        <f t="shared" si="12"/>
        <v>17.682999999999996</v>
      </c>
      <c r="X37" s="29"/>
      <c r="Y37" s="29"/>
      <c r="AA37" s="26">
        <f t="shared" si="1"/>
        <v>-0.94959031722251042</v>
      </c>
      <c r="AB37" s="26">
        <f t="shared" si="9"/>
        <v>-6.12</v>
      </c>
    </row>
    <row r="38" spans="1:28">
      <c r="A38" s="4">
        <v>-7100</v>
      </c>
      <c r="B38" s="9">
        <f t="shared" si="2"/>
        <v>-7.1</v>
      </c>
      <c r="C38" s="2">
        <v>1.1748E-2</v>
      </c>
      <c r="G38" s="16">
        <f t="shared" si="3"/>
        <v>-26.602741151882345</v>
      </c>
      <c r="H38" s="16">
        <f t="shared" si="4"/>
        <v>-26.344953659655335</v>
      </c>
      <c r="I38" s="29">
        <f t="shared" si="10"/>
        <v>23.553999999999998</v>
      </c>
      <c r="J38" s="29">
        <f t="shared" si="13"/>
        <v>24.847333333333335</v>
      </c>
      <c r="K38" s="29">
        <f t="shared" si="19"/>
        <v>26.93355555555555</v>
      </c>
      <c r="L38" s="48">
        <f t="shared" si="16"/>
        <v>-2.0862222222222151</v>
      </c>
      <c r="M38" s="35">
        <f t="shared" si="20"/>
        <v>-3.3795555555555516</v>
      </c>
      <c r="N38" s="17"/>
      <c r="O38" s="26">
        <f t="shared" si="23"/>
        <v>0.89406773821072083</v>
      </c>
      <c r="P38" s="26">
        <f t="shared" si="11"/>
        <v>-0.34300000000000003</v>
      </c>
      <c r="Q38" s="32"/>
      <c r="R38" s="26"/>
      <c r="U38" s="16">
        <f t="shared" si="6"/>
        <v>-3.9174418556471764</v>
      </c>
      <c r="V38" s="16">
        <f t="shared" si="7"/>
        <v>-3.1440793789661559</v>
      </c>
      <c r="W38" s="35">
        <f t="shared" si="12"/>
        <v>21.099125000000001</v>
      </c>
      <c r="X38" s="29"/>
      <c r="Y38" s="29"/>
      <c r="AA38" s="26">
        <f t="shared" si="1"/>
        <v>-0.92893817954355273</v>
      </c>
      <c r="AB38" s="26">
        <f t="shared" si="9"/>
        <v>-6.12</v>
      </c>
    </row>
    <row r="39" spans="1:28">
      <c r="A39" s="4">
        <v>-7300</v>
      </c>
      <c r="B39" s="9">
        <f t="shared" si="2"/>
        <v>-7.3</v>
      </c>
      <c r="C39" s="2">
        <v>1.5876000000000001E-2</v>
      </c>
      <c r="G39" s="16">
        <f t="shared" si="3"/>
        <v>-26.087166167428329</v>
      </c>
      <c r="H39" s="16">
        <f t="shared" si="4"/>
        <v>-25.829378675201319</v>
      </c>
      <c r="I39" s="29">
        <f t="shared" si="10"/>
        <v>31.326000000000001</v>
      </c>
      <c r="J39" s="29">
        <f t="shared" si="13"/>
        <v>33.902333333333331</v>
      </c>
      <c r="K39" s="29">
        <f t="shared" si="19"/>
        <v>29.054333333333332</v>
      </c>
      <c r="L39" s="48">
        <f t="shared" si="16"/>
        <v>4.847999999999999</v>
      </c>
      <c r="M39" s="35">
        <f t="shared" si="20"/>
        <v>2.2716666666666683</v>
      </c>
      <c r="N39" s="17"/>
      <c r="O39" s="26">
        <f t="shared" si="23"/>
        <v>0.97282062076611486</v>
      </c>
      <c r="P39" s="26">
        <f t="shared" si="11"/>
        <v>-0.34300000000000003</v>
      </c>
      <c r="Q39" s="32"/>
      <c r="R39" s="26"/>
      <c r="U39" s="16">
        <f t="shared" si="6"/>
        <v>-2.3707169022851264</v>
      </c>
      <c r="V39" s="16">
        <f t="shared" si="7"/>
        <v>-1.5973544256041059</v>
      </c>
      <c r="W39" s="35">
        <f t="shared" si="12"/>
        <v>21.569624999999998</v>
      </c>
      <c r="X39" s="29"/>
      <c r="Y39" s="29"/>
      <c r="AA39" s="26">
        <f t="shared" si="1"/>
        <v>-0.47362554365828269</v>
      </c>
      <c r="AB39" s="26">
        <f t="shared" si="9"/>
        <v>-6.12</v>
      </c>
    </row>
    <row r="40" spans="1:28">
      <c r="A40" s="4">
        <v>-7500</v>
      </c>
      <c r="B40" s="9">
        <f t="shared" si="2"/>
        <v>-7.5</v>
      </c>
      <c r="C40" s="2">
        <v>1.8218000000000002E-2</v>
      </c>
      <c r="G40" s="16">
        <f t="shared" si="3"/>
        <v>-25.571591182974313</v>
      </c>
      <c r="H40" s="16">
        <f t="shared" si="4"/>
        <v>-25.313803690747303</v>
      </c>
      <c r="I40" s="29">
        <f t="shared" si="10"/>
        <v>46.826999999999998</v>
      </c>
      <c r="J40" s="29">
        <f t="shared" si="13"/>
        <v>33.851666666666667</v>
      </c>
      <c r="K40" s="29">
        <f t="shared" si="19"/>
        <v>28.998666666666661</v>
      </c>
      <c r="L40" s="48">
        <f t="shared" si="16"/>
        <v>4.8530000000000051</v>
      </c>
      <c r="M40" s="35">
        <f t="shared" si="20"/>
        <v>17.828333333333337</v>
      </c>
      <c r="N40" s="17"/>
      <c r="O40" s="26">
        <f t="shared" si="23"/>
        <v>0.59637992316815425</v>
      </c>
      <c r="P40" s="26">
        <f t="shared" si="11"/>
        <v>-0.34300000000000003</v>
      </c>
      <c r="Q40" s="32"/>
      <c r="R40" s="26"/>
      <c r="U40" s="16">
        <f t="shared" si="6"/>
        <v>-0.82399194892307648</v>
      </c>
      <c r="V40" s="42">
        <f t="shared" si="7"/>
        <v>-5.062947224205594E-2</v>
      </c>
      <c r="W40" s="35">
        <f t="shared" si="12"/>
        <v>18.134799999999998</v>
      </c>
      <c r="X40" s="29"/>
      <c r="Y40" s="29"/>
      <c r="AA40" s="26">
        <f t="shared" si="1"/>
        <v>0.20330174786628943</v>
      </c>
      <c r="AB40" s="26">
        <f t="shared" si="9"/>
        <v>-6.12</v>
      </c>
    </row>
    <row r="41" spans="1:28">
      <c r="A41" s="4">
        <v>-7700</v>
      </c>
      <c r="B41" s="9">
        <f t="shared" si="2"/>
        <v>-7.7</v>
      </c>
      <c r="C41" s="2">
        <v>2.4983999999999999E-2</v>
      </c>
      <c r="G41" s="16">
        <f t="shared" si="3"/>
        <v>-25.056016198520297</v>
      </c>
      <c r="H41" s="16">
        <f t="shared" si="4"/>
        <v>-24.798228706293287</v>
      </c>
      <c r="I41" s="29">
        <f t="shared" si="10"/>
        <v>23.401999999999997</v>
      </c>
      <c r="J41" s="29">
        <f t="shared" si="13"/>
        <v>40.192666666666668</v>
      </c>
      <c r="K41" s="29">
        <f t="shared" si="19"/>
        <v>29.401888888888884</v>
      </c>
      <c r="L41" s="48">
        <f t="shared" si="16"/>
        <v>10.790777777777784</v>
      </c>
      <c r="M41" s="35">
        <f t="shared" si="20"/>
        <v>-5.9998888888888864</v>
      </c>
      <c r="N41" s="17"/>
      <c r="O41" s="26">
        <f t="shared" si="23"/>
        <v>-5.9113568504739061E-2</v>
      </c>
      <c r="P41" s="26">
        <f t="shared" si="11"/>
        <v>-0.34300000000000003</v>
      </c>
      <c r="Q41" s="32"/>
      <c r="R41" s="26"/>
      <c r="U41" s="16">
        <f t="shared" si="6"/>
        <v>0.72273300443897348</v>
      </c>
      <c r="V41" s="16">
        <f t="shared" si="7"/>
        <v>1.496095481119994</v>
      </c>
      <c r="W41" s="29"/>
      <c r="X41" s="29"/>
      <c r="Y41" s="29"/>
      <c r="AA41" s="26">
        <f t="shared" si="1"/>
        <v>0.78510189211697523</v>
      </c>
      <c r="AB41" s="26">
        <f t="shared" si="9"/>
        <v>-6.12</v>
      </c>
    </row>
    <row r="42" spans="1:28">
      <c r="A42" s="4">
        <v>-7900</v>
      </c>
      <c r="B42" s="9">
        <f t="shared" si="2"/>
        <v>-7.9</v>
      </c>
      <c r="C42" s="2">
        <v>2.3359999999999999E-2</v>
      </c>
      <c r="G42" s="16">
        <f t="shared" si="3"/>
        <v>-24.540441214066281</v>
      </c>
      <c r="H42" s="16">
        <f t="shared" si="4"/>
        <v>-24.282653721839271</v>
      </c>
      <c r="I42" s="29">
        <f t="shared" si="10"/>
        <v>50.348999999999997</v>
      </c>
      <c r="J42" s="29">
        <f t="shared" si="13"/>
        <v>34.888666666666666</v>
      </c>
      <c r="K42" s="29">
        <f t="shared" si="19"/>
        <v>31.005999999999997</v>
      </c>
      <c r="L42" s="48">
        <f t="shared" si="16"/>
        <v>3.8826666666666689</v>
      </c>
      <c r="M42" s="35">
        <f t="shared" si="20"/>
        <v>19.343</v>
      </c>
      <c r="N42" s="17"/>
      <c r="O42" s="26">
        <f t="shared" si="23"/>
        <v>-0.68694716450013105</v>
      </c>
      <c r="P42" s="26">
        <f t="shared" si="11"/>
        <v>-0.34300000000000003</v>
      </c>
      <c r="Q42" s="32"/>
      <c r="R42" s="26"/>
      <c r="U42" s="16">
        <f t="shared" si="6"/>
        <v>2.2694579578010234</v>
      </c>
      <c r="V42" s="16">
        <f t="shared" si="7"/>
        <v>3.042820434482044</v>
      </c>
      <c r="W42" s="29"/>
      <c r="X42" s="29"/>
      <c r="Y42" s="29"/>
      <c r="AA42" s="26">
        <f t="shared" si="1"/>
        <v>0.99954413561051669</v>
      </c>
      <c r="AB42" s="26">
        <f t="shared" si="9"/>
        <v>-6.12</v>
      </c>
    </row>
    <row r="43" spans="1:28">
      <c r="A43" s="4">
        <v>-8100</v>
      </c>
      <c r="B43" s="9">
        <f t="shared" si="2"/>
        <v>-8.1</v>
      </c>
      <c r="C43" s="2">
        <v>3.0745000000000001E-2</v>
      </c>
      <c r="G43" s="16">
        <f t="shared" si="3"/>
        <v>-24.024866229612265</v>
      </c>
      <c r="H43" s="16">
        <f t="shared" si="4"/>
        <v>-23.767078737385255</v>
      </c>
      <c r="I43" s="29">
        <f t="shared" si="10"/>
        <v>30.915000000000003</v>
      </c>
      <c r="J43" s="29">
        <f t="shared" si="13"/>
        <v>34.79933333333333</v>
      </c>
      <c r="K43" s="29">
        <f t="shared" si="19"/>
        <v>30.910888888888888</v>
      </c>
      <c r="L43" s="48">
        <f t="shared" si="16"/>
        <v>3.8884444444444419</v>
      </c>
      <c r="M43" s="35">
        <f t="shared" si="20"/>
        <v>4.1111111111149512E-3</v>
      </c>
      <c r="N43" s="17"/>
      <c r="O43" s="26">
        <f t="shared" si="23"/>
        <v>-0.99335054765858943</v>
      </c>
      <c r="P43" s="26">
        <f t="shared" si="11"/>
        <v>-0.34300000000000003</v>
      </c>
      <c r="Q43" s="32"/>
      <c r="R43" s="26"/>
      <c r="U43" s="16">
        <f t="shared" si="6"/>
        <v>3.8161829111630734</v>
      </c>
      <c r="V43" s="16">
        <f t="shared" si="7"/>
        <v>4.5895453878440939</v>
      </c>
      <c r="W43" s="29"/>
      <c r="X43" s="29"/>
      <c r="Y43" s="29"/>
      <c r="AA43" s="26">
        <f t="shared" si="1"/>
        <v>0.74628856935621868</v>
      </c>
      <c r="AB43" s="26">
        <f t="shared" si="9"/>
        <v>-6.12</v>
      </c>
    </row>
    <row r="44" spans="1:28">
      <c r="A44" s="4">
        <v>-8300</v>
      </c>
      <c r="B44" s="9">
        <f t="shared" si="2"/>
        <v>-8.3000000000000007</v>
      </c>
      <c r="C44" s="2">
        <v>2.4431999999999999E-2</v>
      </c>
      <c r="G44" s="16">
        <f t="shared" si="3"/>
        <v>-23.509291245158249</v>
      </c>
      <c r="H44" s="16">
        <f t="shared" si="4"/>
        <v>-23.251503752931239</v>
      </c>
      <c r="I44" s="29">
        <f t="shared" ref="I44:I75" si="24">1000*AVERAGEIFS(VolcanicAerosol,KyrBP,"&gt;"&amp;G44,KyrBP,"&lt;="&amp;G45)</f>
        <v>23.133999999999997</v>
      </c>
      <c r="J44" s="29">
        <f t="shared" si="13"/>
        <v>23.165666666666667</v>
      </c>
      <c r="K44" s="29">
        <f t="shared" si="19"/>
        <v>30.33677777777778</v>
      </c>
      <c r="L44" s="48">
        <f t="shared" si="16"/>
        <v>-7.171111111111113</v>
      </c>
      <c r="M44" s="35">
        <f t="shared" si="20"/>
        <v>-7.2027777777777828</v>
      </c>
      <c r="N44" s="17"/>
      <c r="O44" s="26">
        <f t="shared" si="23"/>
        <v>-0.83495416970598202</v>
      </c>
      <c r="P44" s="26">
        <f t="shared" si="11"/>
        <v>-0.34300000000000003</v>
      </c>
      <c r="Q44" s="32"/>
      <c r="R44" s="26"/>
      <c r="U44" s="16">
        <f t="shared" si="6"/>
        <v>5.3629078645251234</v>
      </c>
      <c r="V44" s="16">
        <f t="shared" si="7"/>
        <v>6.1362703412061439</v>
      </c>
      <c r="W44" s="29"/>
      <c r="X44" s="29"/>
      <c r="Y44" s="29"/>
      <c r="AA44" s="26">
        <f t="shared" si="1"/>
        <v>0.14383628742656776</v>
      </c>
      <c r="AB44" s="26">
        <f t="shared" si="9"/>
        <v>-6.12</v>
      </c>
    </row>
    <row r="45" spans="1:28">
      <c r="A45" s="4">
        <v>-8500</v>
      </c>
      <c r="B45" s="9">
        <f t="shared" si="2"/>
        <v>-8.5</v>
      </c>
      <c r="C45" s="2">
        <v>2.7435999999999999E-2</v>
      </c>
      <c r="G45" s="16">
        <f t="shared" si="3"/>
        <v>-22.993716260704232</v>
      </c>
      <c r="H45" s="16">
        <f t="shared" si="4"/>
        <v>-22.735928768477223</v>
      </c>
      <c r="I45" s="29">
        <f t="shared" si="24"/>
        <v>15.448</v>
      </c>
      <c r="J45" s="29">
        <f t="shared" si="13"/>
        <v>24.226999999999993</v>
      </c>
      <c r="K45" s="29">
        <f t="shared" si="19"/>
        <v>26.81</v>
      </c>
      <c r="L45" s="48">
        <f t="shared" si="16"/>
        <v>-2.5830000000000055</v>
      </c>
      <c r="M45" s="35">
        <f t="shared" si="20"/>
        <v>-11.361999999999998</v>
      </c>
      <c r="N45" s="17"/>
      <c r="O45" s="26">
        <f t="shared" si="23"/>
        <v>-0.28587345626598676</v>
      </c>
      <c r="P45" s="26">
        <f t="shared" si="11"/>
        <v>-0.34300000000000003</v>
      </c>
      <c r="Q45" s="32"/>
      <c r="R45" s="26"/>
      <c r="U45" s="16">
        <f t="shared" si="6"/>
        <v>6.9096328178871733</v>
      </c>
      <c r="V45" s="16">
        <f t="shared" si="7"/>
        <v>7.6829952945681939</v>
      </c>
      <c r="W45" s="29"/>
      <c r="X45" s="29"/>
      <c r="Y45" s="29"/>
      <c r="AA45" s="26">
        <f t="shared" si="1"/>
        <v>-0.52591859195224677</v>
      </c>
      <c r="AB45" s="26">
        <f t="shared" si="9"/>
        <v>-6.12</v>
      </c>
    </row>
    <row r="46" spans="1:28">
      <c r="A46" s="4">
        <v>-8700</v>
      </c>
      <c r="B46" s="9">
        <f t="shared" si="2"/>
        <v>-8.6999999999999993</v>
      </c>
      <c r="C46" s="2">
        <v>2.0517000000000001E-2</v>
      </c>
      <c r="G46" s="16">
        <f t="shared" si="3"/>
        <v>-22.478141276250216</v>
      </c>
      <c r="H46" s="16">
        <f t="shared" si="4"/>
        <v>-22.220353784023207</v>
      </c>
      <c r="I46" s="29">
        <f t="shared" si="24"/>
        <v>34.098999999999997</v>
      </c>
      <c r="J46" s="29">
        <f t="shared" si="13"/>
        <v>24.081666666666667</v>
      </c>
      <c r="K46" s="29">
        <f t="shared" si="19"/>
        <v>27.444333333333333</v>
      </c>
      <c r="L46" s="48">
        <f t="shared" si="16"/>
        <v>-3.3626666666666658</v>
      </c>
      <c r="M46" s="35">
        <f t="shared" si="20"/>
        <v>6.6546666666666638</v>
      </c>
      <c r="N46" s="17"/>
      <c r="O46" s="26">
        <f t="shared" si="23"/>
        <v>0.39697062449043102</v>
      </c>
      <c r="P46" s="26">
        <f t="shared" si="11"/>
        <v>-0.34300000000000003</v>
      </c>
      <c r="Q46" s="32"/>
      <c r="R46" s="26"/>
      <c r="U46" s="16">
        <f t="shared" si="6"/>
        <v>8.4563577712492233</v>
      </c>
      <c r="V46" s="16">
        <f t="shared" si="7"/>
        <v>9.2297202479302438</v>
      </c>
      <c r="W46" s="29"/>
      <c r="X46" s="29"/>
      <c r="Y46" s="29"/>
      <c r="AA46" s="26">
        <f t="shared" si="1"/>
        <v>-0.94959031722251752</v>
      </c>
      <c r="AB46" s="26">
        <f t="shared" si="9"/>
        <v>-6.12</v>
      </c>
    </row>
    <row r="47" spans="1:28">
      <c r="A47" s="4">
        <v>-8900</v>
      </c>
      <c r="B47" s="9">
        <f t="shared" si="2"/>
        <v>-8.9</v>
      </c>
      <c r="C47" s="2">
        <v>1.8329999999999999E-2</v>
      </c>
      <c r="G47" s="16">
        <f t="shared" si="3"/>
        <v>-21.9625662917962</v>
      </c>
      <c r="H47" s="16">
        <f t="shared" si="4"/>
        <v>-21.704778799569191</v>
      </c>
      <c r="I47" s="29">
        <f t="shared" si="24"/>
        <v>22.698</v>
      </c>
      <c r="J47" s="29">
        <f t="shared" si="13"/>
        <v>27.652000000000001</v>
      </c>
      <c r="K47" s="29">
        <f t="shared" si="19"/>
        <v>23.882222222222222</v>
      </c>
      <c r="L47" s="48">
        <f t="shared" si="16"/>
        <v>3.7697777777777794</v>
      </c>
      <c r="M47" s="35">
        <f t="shared" si="20"/>
        <v>-1.1842222222222212</v>
      </c>
      <c r="N47" s="17"/>
      <c r="O47" s="26">
        <f t="shared" si="23"/>
        <v>0.8940677382107175</v>
      </c>
      <c r="P47" s="26">
        <f t="shared" si="11"/>
        <v>-0.34300000000000003</v>
      </c>
      <c r="Q47" s="32"/>
      <c r="R47" s="26"/>
      <c r="U47" s="16"/>
      <c r="V47" s="16"/>
      <c r="W47" s="29"/>
      <c r="X47" s="29"/>
      <c r="Y47" s="29"/>
    </row>
    <row r="48" spans="1:28">
      <c r="A48" s="4">
        <v>-9100</v>
      </c>
      <c r="B48" s="9">
        <f t="shared" si="2"/>
        <v>-9.1</v>
      </c>
      <c r="C48" s="2">
        <v>2.1377E-2</v>
      </c>
      <c r="G48" s="16">
        <f t="shared" si="3"/>
        <v>-21.446991307342184</v>
      </c>
      <c r="H48" s="16">
        <f t="shared" si="4"/>
        <v>-21.189203815115174</v>
      </c>
      <c r="I48" s="29">
        <f t="shared" si="24"/>
        <v>26.159000000000002</v>
      </c>
      <c r="J48" s="29">
        <f t="shared" si="13"/>
        <v>21.314333333333334</v>
      </c>
      <c r="K48" s="29">
        <f t="shared" si="19"/>
        <v>21.700222222222219</v>
      </c>
      <c r="L48" s="48">
        <f t="shared" si="16"/>
        <v>-0.38588888888888562</v>
      </c>
      <c r="M48" s="35">
        <f t="shared" si="20"/>
        <v>4.4587777777777831</v>
      </c>
      <c r="N48" s="17"/>
      <c r="O48" s="26">
        <f t="shared" si="23"/>
        <v>0.97282062076611575</v>
      </c>
      <c r="P48" s="26">
        <f t="shared" si="11"/>
        <v>-0.34300000000000003</v>
      </c>
      <c r="Q48" s="32"/>
      <c r="R48" s="26"/>
      <c r="U48" s="16"/>
      <c r="V48" s="16"/>
      <c r="W48" s="29"/>
      <c r="X48" s="29"/>
      <c r="Y48" s="29"/>
    </row>
    <row r="49" spans="1:25">
      <c r="A49" s="4">
        <v>-9300</v>
      </c>
      <c r="B49" s="9">
        <f t="shared" si="2"/>
        <v>-9.3000000000000007</v>
      </c>
      <c r="C49" s="2">
        <v>1.9036999999999998E-2</v>
      </c>
      <c r="G49" s="16">
        <f t="shared" si="3"/>
        <v>-20.931416322888168</v>
      </c>
      <c r="H49" s="16">
        <f t="shared" si="4"/>
        <v>-20.673628830661158</v>
      </c>
      <c r="I49" s="29">
        <f t="shared" si="24"/>
        <v>15.086</v>
      </c>
      <c r="J49" s="29">
        <f t="shared" si="13"/>
        <v>23.452000000000002</v>
      </c>
      <c r="K49" s="29">
        <f t="shared" si="19"/>
        <v>20.740555555555559</v>
      </c>
      <c r="L49" s="48">
        <f t="shared" si="16"/>
        <v>2.7114444444444423</v>
      </c>
      <c r="M49" s="35">
        <f t="shared" si="20"/>
        <v>-5.6545555555555591</v>
      </c>
      <c r="N49" s="17"/>
      <c r="O49" s="26">
        <f t="shared" si="23"/>
        <v>0.59637992316815724</v>
      </c>
      <c r="P49" s="26">
        <f t="shared" si="11"/>
        <v>-0.34300000000000003</v>
      </c>
      <c r="Q49" s="32"/>
      <c r="R49" s="26"/>
      <c r="U49" s="16"/>
      <c r="V49" s="16"/>
      <c r="W49" s="29"/>
      <c r="X49" s="29"/>
      <c r="Y49" s="29"/>
    </row>
    <row r="50" spans="1:25">
      <c r="A50" s="4">
        <v>-9500</v>
      </c>
      <c r="B50" s="9">
        <f t="shared" si="2"/>
        <v>-9.5</v>
      </c>
      <c r="C50" s="2">
        <v>1.6525000000000001E-2</v>
      </c>
      <c r="G50" s="16">
        <f t="shared" si="3"/>
        <v>-20.415841338434152</v>
      </c>
      <c r="H50" s="16">
        <f t="shared" si="4"/>
        <v>-20.158053846207142</v>
      </c>
      <c r="I50" s="29">
        <f t="shared" si="24"/>
        <v>29.111000000000001</v>
      </c>
      <c r="J50" s="29">
        <f t="shared" si="13"/>
        <v>20.829000000000001</v>
      </c>
      <c r="K50" s="29">
        <f t="shared" si="19"/>
        <v>20.614333333333338</v>
      </c>
      <c r="L50" s="48">
        <f t="shared" si="16"/>
        <v>0.21466666666666256</v>
      </c>
      <c r="M50" s="35">
        <f t="shared" si="20"/>
        <v>8.4966666666666626</v>
      </c>
      <c r="N50" s="17"/>
      <c r="O50" s="26">
        <f t="shared" si="23"/>
        <v>-5.9113568504728174E-2</v>
      </c>
      <c r="P50" s="26">
        <f t="shared" si="11"/>
        <v>-0.34300000000000003</v>
      </c>
      <c r="Q50" s="32"/>
      <c r="R50" s="26"/>
    </row>
    <row r="51" spans="1:25">
      <c r="A51" s="4">
        <v>-9700</v>
      </c>
      <c r="B51" s="9">
        <f t="shared" si="2"/>
        <v>-9.6999999999999993</v>
      </c>
      <c r="C51" s="2">
        <v>1.0861000000000001E-2</v>
      </c>
      <c r="G51" s="16">
        <f t="shared" si="3"/>
        <v>-19.900266353980136</v>
      </c>
      <c r="H51" s="16">
        <f t="shared" si="4"/>
        <v>-19.642478861753126</v>
      </c>
      <c r="I51" s="29">
        <f t="shared" si="24"/>
        <v>18.29</v>
      </c>
      <c r="J51" s="29">
        <f t="shared" si="13"/>
        <v>19.559333333333331</v>
      </c>
      <c r="K51" s="29">
        <f t="shared" si="19"/>
        <v>18.739333333333335</v>
      </c>
      <c r="L51" s="48">
        <f t="shared" si="16"/>
        <v>0.81999999999999673</v>
      </c>
      <c r="M51" s="35">
        <f t="shared" si="20"/>
        <v>-0.44933333333333536</v>
      </c>
      <c r="N51" s="17"/>
      <c r="O51" s="26">
        <f t="shared" si="23"/>
        <v>-0.68694716450012572</v>
      </c>
      <c r="P51" s="26">
        <f t="shared" si="11"/>
        <v>-0.34300000000000003</v>
      </c>
      <c r="Q51" s="32"/>
      <c r="R51" s="26"/>
    </row>
    <row r="52" spans="1:25">
      <c r="A52" s="4">
        <v>-9900</v>
      </c>
      <c r="B52" s="9">
        <f t="shared" si="2"/>
        <v>-9.9</v>
      </c>
      <c r="C52" s="2">
        <v>7.8869999999999999E-3</v>
      </c>
      <c r="G52" s="16">
        <f t="shared" si="3"/>
        <v>-19.38469136952612</v>
      </c>
      <c r="H52" s="16">
        <f t="shared" si="4"/>
        <v>-19.12690387729911</v>
      </c>
      <c r="I52" s="29">
        <f t="shared" si="24"/>
        <v>11.277000000000001</v>
      </c>
      <c r="J52" s="29">
        <f t="shared" si="13"/>
        <v>14.688000000000001</v>
      </c>
      <c r="K52" s="29">
        <f t="shared" si="19"/>
        <v>18.429222222222226</v>
      </c>
      <c r="L52" s="48">
        <f t="shared" si="16"/>
        <v>-3.7412222222222251</v>
      </c>
      <c r="M52" s="35">
        <f t="shared" si="20"/>
        <v>-7.1522222222222247</v>
      </c>
      <c r="N52" s="17"/>
      <c r="O52" s="26">
        <f t="shared" si="23"/>
        <v>-0.99335054765858855</v>
      </c>
      <c r="P52" s="26">
        <f t="shared" si="11"/>
        <v>-0.34300000000000003</v>
      </c>
      <c r="Q52" s="32"/>
      <c r="R52" s="26"/>
    </row>
    <row r="53" spans="1:25">
      <c r="A53" s="4">
        <v>-10100</v>
      </c>
      <c r="B53" s="9">
        <f t="shared" si="2"/>
        <v>-10.1</v>
      </c>
      <c r="C53" s="2">
        <v>1.1056E-2</v>
      </c>
      <c r="G53" s="16">
        <f t="shared" si="3"/>
        <v>-18.869116385072104</v>
      </c>
      <c r="H53" s="16">
        <f t="shared" si="4"/>
        <v>-18.611328892845094</v>
      </c>
      <c r="I53" s="29">
        <f t="shared" si="24"/>
        <v>14.497</v>
      </c>
      <c r="J53" s="29">
        <f t="shared" si="13"/>
        <v>13.362</v>
      </c>
      <c r="K53" s="29">
        <f t="shared" si="19"/>
        <v>17.362777777777779</v>
      </c>
      <c r="L53" s="48">
        <f t="shared" si="16"/>
        <v>-4.0007777777777793</v>
      </c>
      <c r="M53" s="35">
        <f t="shared" si="20"/>
        <v>-2.8657777777777795</v>
      </c>
      <c r="N53" s="17"/>
      <c r="O53" s="26">
        <f t="shared" si="23"/>
        <v>-0.83495416970598602</v>
      </c>
      <c r="P53" s="26">
        <f t="shared" si="11"/>
        <v>-0.34300000000000003</v>
      </c>
      <c r="Q53" s="32"/>
      <c r="R53" s="26"/>
    </row>
    <row r="54" spans="1:25">
      <c r="A54" s="4">
        <v>-10300</v>
      </c>
      <c r="B54" s="9">
        <f t="shared" si="2"/>
        <v>-10.3</v>
      </c>
      <c r="C54" s="2">
        <v>2.4240000000000001E-2</v>
      </c>
      <c r="G54" s="16">
        <f t="shared" si="3"/>
        <v>-18.353541400618088</v>
      </c>
      <c r="H54" s="16">
        <f t="shared" si="4"/>
        <v>-18.095753908391078</v>
      </c>
      <c r="I54" s="29">
        <f t="shared" si="24"/>
        <v>14.311999999999999</v>
      </c>
      <c r="J54" s="29">
        <f t="shared" si="13"/>
        <v>15.344333333333333</v>
      </c>
      <c r="K54" s="29">
        <f t="shared" si="19"/>
        <v>17.178888888888892</v>
      </c>
      <c r="L54" s="48">
        <f t="shared" si="16"/>
        <v>-1.8345555555555588</v>
      </c>
      <c r="M54" s="35">
        <f t="shared" si="20"/>
        <v>-2.8668888888888926</v>
      </c>
      <c r="N54" s="17"/>
      <c r="O54" s="26">
        <f t="shared" si="23"/>
        <v>-0.28587345626599381</v>
      </c>
      <c r="P54" s="26">
        <f t="shared" si="11"/>
        <v>-0.34300000000000003</v>
      </c>
      <c r="Q54" s="32"/>
      <c r="R54" s="26"/>
    </row>
    <row r="55" spans="1:25">
      <c r="A55" s="4">
        <v>-10500</v>
      </c>
      <c r="B55" s="9">
        <f t="shared" si="2"/>
        <v>-10.5</v>
      </c>
      <c r="C55" s="2">
        <v>7.8869999999999999E-3</v>
      </c>
      <c r="G55" s="16">
        <f t="shared" si="3"/>
        <v>-17.837966416164072</v>
      </c>
      <c r="H55" s="16">
        <f t="shared" si="4"/>
        <v>-17.580178923937062</v>
      </c>
      <c r="I55" s="29">
        <f t="shared" si="24"/>
        <v>17.224</v>
      </c>
      <c r="J55" s="29">
        <f t="shared" si="13"/>
        <v>17.147666666666666</v>
      </c>
      <c r="K55" s="29">
        <f t="shared" si="19"/>
        <v>15.114999999999997</v>
      </c>
      <c r="L55" s="48">
        <f t="shared" si="16"/>
        <v>2.0326666666666693</v>
      </c>
      <c r="M55" s="35">
        <f t="shared" si="20"/>
        <v>2.1090000000000035</v>
      </c>
      <c r="N55" s="17"/>
      <c r="O55" s="26">
        <f t="shared" si="23"/>
        <v>0.39697062449042425</v>
      </c>
      <c r="P55" s="26">
        <f t="shared" si="11"/>
        <v>-0.34300000000000003</v>
      </c>
      <c r="Q55" s="32"/>
      <c r="R55" s="26"/>
    </row>
    <row r="56" spans="1:25">
      <c r="A56" s="4">
        <v>-10700</v>
      </c>
      <c r="B56" s="9">
        <f t="shared" si="2"/>
        <v>-10.7</v>
      </c>
      <c r="C56" s="2">
        <v>1.8328000000000001E-2</v>
      </c>
      <c r="G56" s="16">
        <f t="shared" si="3"/>
        <v>-17.322391431710056</v>
      </c>
      <c r="H56" s="16">
        <f t="shared" si="4"/>
        <v>-17.064603939483046</v>
      </c>
      <c r="I56" s="29">
        <f t="shared" si="24"/>
        <v>19.907</v>
      </c>
      <c r="J56" s="29">
        <f t="shared" si="13"/>
        <v>17.897333333333332</v>
      </c>
      <c r="K56" s="29">
        <f t="shared" si="19"/>
        <v>14.224833333333331</v>
      </c>
      <c r="L56" s="48">
        <f t="shared" si="16"/>
        <v>3.6725000000000012</v>
      </c>
      <c r="M56" s="35">
        <f t="shared" si="20"/>
        <v>5.682166666666669</v>
      </c>
      <c r="N56" s="17"/>
      <c r="O56" s="26">
        <f t="shared" si="23"/>
        <v>0.89406773821071417</v>
      </c>
      <c r="P56" s="26">
        <f t="shared" si="11"/>
        <v>-0.34300000000000003</v>
      </c>
      <c r="Q56" s="32"/>
      <c r="R56" s="26"/>
    </row>
    <row r="57" spans="1:25">
      <c r="A57" s="4">
        <v>-10900</v>
      </c>
      <c r="B57" s="9">
        <f t="shared" si="2"/>
        <v>-10.9</v>
      </c>
      <c r="C57" s="2">
        <v>1.1476E-2</v>
      </c>
      <c r="G57" s="16">
        <f t="shared" si="3"/>
        <v>-16.80681644725604</v>
      </c>
      <c r="H57" s="16">
        <f t="shared" si="4"/>
        <v>-16.54902895502903</v>
      </c>
      <c r="I57" s="29">
        <f t="shared" si="24"/>
        <v>16.561</v>
      </c>
      <c r="J57" s="29">
        <f t="shared" si="13"/>
        <v>16.632999999999999</v>
      </c>
      <c r="K57" s="29">
        <f t="shared" si="19"/>
        <v>15.857944444444444</v>
      </c>
      <c r="L57" s="48">
        <f t="shared" si="16"/>
        <v>0.77505555555555539</v>
      </c>
      <c r="M57" s="35">
        <f t="shared" si="20"/>
        <v>0.70305555555555621</v>
      </c>
      <c r="N57" s="17"/>
      <c r="O57" s="26">
        <f t="shared" si="23"/>
        <v>0.9728206207661183</v>
      </c>
      <c r="P57" s="26">
        <f t="shared" si="11"/>
        <v>-0.34300000000000003</v>
      </c>
      <c r="Q57" s="32"/>
      <c r="R57" s="26"/>
    </row>
    <row r="58" spans="1:25">
      <c r="A58" s="4">
        <v>-11100</v>
      </c>
      <c r="B58" s="9">
        <f t="shared" si="2"/>
        <v>-11.1</v>
      </c>
      <c r="C58" s="2">
        <v>1.5285E-2</v>
      </c>
      <c r="G58" s="16">
        <f t="shared" si="3"/>
        <v>-16.291241462802024</v>
      </c>
      <c r="H58" s="16">
        <f t="shared" si="4"/>
        <v>-16.033453970575014</v>
      </c>
      <c r="I58" s="29">
        <f t="shared" si="24"/>
        <v>13.431000000000001</v>
      </c>
      <c r="J58" s="29">
        <f t="shared" si="13"/>
        <v>13.509333333333332</v>
      </c>
      <c r="K58" s="29">
        <f t="shared" si="19"/>
        <v>15.726055555555554</v>
      </c>
      <c r="L58" s="48">
        <f t="shared" si="16"/>
        <v>-2.2167222222222218</v>
      </c>
      <c r="M58" s="35">
        <f t="shared" si="20"/>
        <v>-2.2950555555555532</v>
      </c>
      <c r="N58" s="17"/>
      <c r="O58" s="26">
        <f t="shared" si="23"/>
        <v>0.59637992316816602</v>
      </c>
      <c r="P58" s="26">
        <f t="shared" si="11"/>
        <v>-0.34300000000000003</v>
      </c>
      <c r="Q58" s="32"/>
      <c r="R58" s="26"/>
    </row>
    <row r="59" spans="1:25">
      <c r="A59" s="4">
        <v>-11300</v>
      </c>
      <c r="B59" s="9">
        <f t="shared" si="2"/>
        <v>-11.3</v>
      </c>
      <c r="C59" s="2">
        <v>2.3133000000000001E-2</v>
      </c>
      <c r="G59" s="16">
        <f t="shared" si="3"/>
        <v>-15.775666478348008</v>
      </c>
      <c r="H59" s="16">
        <f t="shared" si="4"/>
        <v>-15.517878986120998</v>
      </c>
      <c r="I59" s="29">
        <f t="shared" si="24"/>
        <v>10.536</v>
      </c>
      <c r="J59" s="29">
        <f t="shared" si="13"/>
        <v>11.415166666666666</v>
      </c>
      <c r="K59" s="29">
        <f t="shared" si="19"/>
        <v>16.365203703703703</v>
      </c>
      <c r="L59" s="48">
        <f t="shared" si="16"/>
        <v>-4.9500370370370366</v>
      </c>
      <c r="M59" s="35">
        <f t="shared" si="20"/>
        <v>-5.829203703703703</v>
      </c>
      <c r="N59" s="17"/>
      <c r="O59" s="26">
        <f t="shared" si="23"/>
        <v>-5.9113568504724386E-2</v>
      </c>
      <c r="P59" s="26">
        <f t="shared" si="11"/>
        <v>-0.34300000000000003</v>
      </c>
      <c r="Q59" s="32"/>
      <c r="R59" s="26"/>
    </row>
    <row r="60" spans="1:25">
      <c r="A60" s="4">
        <v>-11500</v>
      </c>
      <c r="B60" s="9">
        <f t="shared" si="2"/>
        <v>-11.5</v>
      </c>
      <c r="C60" s="2">
        <v>2.3591999999999998E-2</v>
      </c>
      <c r="G60" s="16">
        <f t="shared" si="3"/>
        <v>-15.260091493893992</v>
      </c>
      <c r="H60" s="16">
        <f t="shared" si="4"/>
        <v>-15.002304001666982</v>
      </c>
      <c r="I60" s="29">
        <f t="shared" si="24"/>
        <v>10.278499999999999</v>
      </c>
      <c r="J60" s="29">
        <f t="shared" si="13"/>
        <v>15.596500000000001</v>
      </c>
      <c r="K60" s="29">
        <f t="shared" si="19"/>
        <v>16.561944444444446</v>
      </c>
      <c r="L60" s="48">
        <f t="shared" si="16"/>
        <v>-0.96544444444444544</v>
      </c>
      <c r="M60" s="35">
        <f t="shared" si="20"/>
        <v>-6.2834444444444468</v>
      </c>
      <c r="N60" s="17"/>
      <c r="O60" s="26">
        <f t="shared" si="23"/>
        <v>-0.68694716450012039</v>
      </c>
      <c r="P60" s="26">
        <f t="shared" si="11"/>
        <v>-0.34300000000000003</v>
      </c>
      <c r="Q60" s="32"/>
      <c r="R60" s="26"/>
    </row>
    <row r="61" spans="1:25">
      <c r="A61" s="4">
        <v>-11700</v>
      </c>
      <c r="B61" s="9">
        <f t="shared" si="2"/>
        <v>-11.7</v>
      </c>
      <c r="C61" s="2">
        <v>4.0229000000000001E-2</v>
      </c>
      <c r="G61" s="16">
        <f t="shared" si="3"/>
        <v>-14.744516509439975</v>
      </c>
      <c r="H61" s="16">
        <f t="shared" si="4"/>
        <v>-14.486729017212966</v>
      </c>
      <c r="I61" s="29">
        <f t="shared" si="24"/>
        <v>25.975000000000001</v>
      </c>
      <c r="J61" s="29">
        <f t="shared" si="13"/>
        <v>16.521166666666669</v>
      </c>
      <c r="K61" s="29">
        <f t="shared" si="19"/>
        <v>16.204888888888888</v>
      </c>
      <c r="L61" s="48">
        <f t="shared" si="16"/>
        <v>0.31627777777778121</v>
      </c>
      <c r="M61" s="35">
        <f t="shared" si="20"/>
        <v>9.7701111111111132</v>
      </c>
      <c r="N61" s="17"/>
      <c r="O61" s="26">
        <f t="shared" si="23"/>
        <v>-0.99335054765858777</v>
      </c>
      <c r="P61" s="26">
        <f t="shared" si="11"/>
        <v>-0.34300000000000003</v>
      </c>
      <c r="Q61" s="32"/>
      <c r="R61" s="26"/>
    </row>
    <row r="62" spans="1:25">
      <c r="A62" s="4">
        <v>-11900</v>
      </c>
      <c r="B62" s="9">
        <f t="shared" si="2"/>
        <v>-11.9</v>
      </c>
      <c r="C62" s="2">
        <v>4.1176999999999998E-2</v>
      </c>
      <c r="G62" s="16">
        <f t="shared" si="3"/>
        <v>-14.228941524985959</v>
      </c>
      <c r="H62" s="16">
        <f t="shared" si="4"/>
        <v>-13.97115403275895</v>
      </c>
      <c r="I62" s="29">
        <f t="shared" si="24"/>
        <v>13.31</v>
      </c>
      <c r="J62" s="29">
        <f t="shared" si="13"/>
        <v>19.783111111111111</v>
      </c>
      <c r="K62" s="29">
        <f t="shared" si="19"/>
        <v>18.147629629629634</v>
      </c>
      <c r="L62" s="48">
        <f t="shared" si="16"/>
        <v>1.6354814814814773</v>
      </c>
      <c r="M62" s="35">
        <f t="shared" si="20"/>
        <v>-4.8376296296296335</v>
      </c>
      <c r="N62" s="17"/>
      <c r="O62" s="26">
        <f t="shared" si="23"/>
        <v>-0.83495416970599012</v>
      </c>
      <c r="P62" s="26">
        <f t="shared" si="11"/>
        <v>-0.34300000000000003</v>
      </c>
      <c r="Q62" s="32"/>
      <c r="R62" s="26"/>
    </row>
    <row r="63" spans="1:25">
      <c r="A63" s="4">
        <v>-12100</v>
      </c>
      <c r="B63" s="9">
        <f t="shared" si="2"/>
        <v>-12.1</v>
      </c>
      <c r="C63" s="2">
        <v>2.0730999999999999E-2</v>
      </c>
      <c r="G63" s="16">
        <f t="shared" si="3"/>
        <v>-13.713366540531943</v>
      </c>
      <c r="H63" s="16">
        <f t="shared" si="4"/>
        <v>-13.455579048304934</v>
      </c>
      <c r="I63" s="29">
        <f t="shared" si="24"/>
        <v>20.064333333333334</v>
      </c>
      <c r="J63" s="29">
        <f t="shared" si="13"/>
        <v>17.456333333333333</v>
      </c>
      <c r="K63" s="29">
        <f t="shared" si="19"/>
        <v>19.251129629629631</v>
      </c>
      <c r="L63" s="48">
        <f t="shared" si="16"/>
        <v>-1.7947962962962976</v>
      </c>
      <c r="M63" s="35">
        <f t="shared" si="20"/>
        <v>0.81320370370370298</v>
      </c>
      <c r="N63" s="17"/>
      <c r="O63" s="26">
        <f t="shared" si="23"/>
        <v>-0.2858734562660008</v>
      </c>
      <c r="P63" s="26">
        <f t="shared" si="11"/>
        <v>-0.34300000000000003</v>
      </c>
      <c r="Q63" s="32"/>
      <c r="R63" s="26"/>
    </row>
    <row r="64" spans="1:25">
      <c r="A64" s="4">
        <v>-12300</v>
      </c>
      <c r="B64" s="9">
        <f t="shared" si="2"/>
        <v>-12.3</v>
      </c>
      <c r="C64" s="2">
        <v>2.5499999999999998E-2</v>
      </c>
      <c r="G64" s="16">
        <f t="shared" si="3"/>
        <v>-13.197791556077927</v>
      </c>
      <c r="H64" s="16">
        <f t="shared" si="4"/>
        <v>-12.940004063850918</v>
      </c>
      <c r="I64" s="29">
        <f t="shared" si="24"/>
        <v>18.994666666666671</v>
      </c>
      <c r="J64" s="29">
        <f t="shared" si="13"/>
        <v>18.584166666666668</v>
      </c>
      <c r="K64" s="29">
        <f t="shared" si="19"/>
        <v>19.750425925925928</v>
      </c>
      <c r="L64" s="48">
        <f t="shared" si="16"/>
        <v>-1.1662592592592596</v>
      </c>
      <c r="M64" s="35">
        <f t="shared" si="20"/>
        <v>-0.75575925925925702</v>
      </c>
      <c r="N64" s="17"/>
      <c r="O64" s="26">
        <f t="shared" si="23"/>
        <v>0.39697062449041753</v>
      </c>
      <c r="P64" s="26">
        <f t="shared" si="11"/>
        <v>-0.34300000000000003</v>
      </c>
      <c r="Q64" s="32"/>
      <c r="R64" s="26"/>
    </row>
    <row r="65" spans="1:18">
      <c r="A65" s="4">
        <v>-12500</v>
      </c>
      <c r="B65" s="9">
        <f t="shared" si="2"/>
        <v>-12.5</v>
      </c>
      <c r="C65" s="2">
        <v>7.8869999999999999E-3</v>
      </c>
      <c r="G65" s="16">
        <f t="shared" si="3"/>
        <v>-12.682216571623911</v>
      </c>
      <c r="H65" s="16">
        <f t="shared" si="4"/>
        <v>-12.424429079396901</v>
      </c>
      <c r="I65" s="29">
        <f t="shared" si="24"/>
        <v>16.6935</v>
      </c>
      <c r="J65" s="29">
        <f t="shared" si="13"/>
        <v>23.244611111111112</v>
      </c>
      <c r="K65" s="29">
        <f t="shared" si="19"/>
        <v>20.393203703703705</v>
      </c>
      <c r="L65" s="48">
        <f t="shared" si="16"/>
        <v>2.8514074074074074</v>
      </c>
      <c r="M65" s="35">
        <f t="shared" si="20"/>
        <v>-3.6997037037037046</v>
      </c>
      <c r="N65" s="17"/>
      <c r="O65" s="26">
        <f t="shared" si="23"/>
        <v>0.89406773821071095</v>
      </c>
      <c r="P65" s="26">
        <f t="shared" si="11"/>
        <v>-0.34300000000000003</v>
      </c>
      <c r="Q65" s="32"/>
      <c r="R65" s="26"/>
    </row>
    <row r="66" spans="1:18">
      <c r="A66" s="4">
        <v>-12700</v>
      </c>
      <c r="B66" s="9">
        <f t="shared" si="2"/>
        <v>-12.7</v>
      </c>
      <c r="C66" s="2">
        <v>2.6494E-2</v>
      </c>
      <c r="G66" s="16">
        <f t="shared" si="3"/>
        <v>-12.166641587169895</v>
      </c>
      <c r="H66" s="16">
        <f t="shared" si="4"/>
        <v>-11.908854094942885</v>
      </c>
      <c r="I66" s="29">
        <f t="shared" si="24"/>
        <v>34.045666666666669</v>
      </c>
      <c r="J66" s="29">
        <f t="shared" si="13"/>
        <v>24.700555555555557</v>
      </c>
      <c r="K66" s="29">
        <f t="shared" si="19"/>
        <v>18.610944444444446</v>
      </c>
      <c r="L66" s="48">
        <f t="shared" si="16"/>
        <v>6.0896111111111111</v>
      </c>
      <c r="M66" s="35">
        <f t="shared" si="20"/>
        <v>15.434722222222224</v>
      </c>
      <c r="N66" s="17"/>
      <c r="O66" s="26">
        <f t="shared" ref="O66:O90" si="25" xml:space="preserve"> SIN((2*PI()*(H66+P66)/4.64017486008615) + 5.828143046)</f>
        <v>0.97282062076611997</v>
      </c>
      <c r="P66" s="26">
        <f t="shared" si="11"/>
        <v>-0.34300000000000003</v>
      </c>
      <c r="Q66" s="32"/>
      <c r="R66" s="26"/>
    </row>
    <row r="67" spans="1:18">
      <c r="A67" s="4">
        <v>-12900</v>
      </c>
      <c r="B67" s="9">
        <f t="shared" ref="B67:B124" si="26">A67/1000</f>
        <v>-12.9</v>
      </c>
      <c r="C67" s="2">
        <v>7.8869999999999999E-3</v>
      </c>
      <c r="G67" s="16">
        <f t="shared" si="3"/>
        <v>-11.651066602715879</v>
      </c>
      <c r="H67" s="16">
        <f t="shared" si="4"/>
        <v>-11.393279110488869</v>
      </c>
      <c r="I67" s="29">
        <f t="shared" si="24"/>
        <v>23.362500000000001</v>
      </c>
      <c r="J67" s="29">
        <f t="shared" si="13"/>
        <v>24.145944444444449</v>
      </c>
      <c r="K67" s="29">
        <f t="shared" si="19"/>
        <v>19.240907407407409</v>
      </c>
      <c r="L67" s="48">
        <f t="shared" si="16"/>
        <v>4.9050370370370402</v>
      </c>
      <c r="M67" s="35">
        <f t="shared" si="20"/>
        <v>4.1215925925925916</v>
      </c>
      <c r="N67" s="17"/>
      <c r="O67" s="26">
        <f t="shared" si="25"/>
        <v>0.5963799231681719</v>
      </c>
      <c r="P67" s="26">
        <f t="shared" si="11"/>
        <v>-0.34300000000000003</v>
      </c>
      <c r="Q67" s="32"/>
      <c r="R67" s="26"/>
    </row>
    <row r="68" spans="1:18">
      <c r="A68" s="4">
        <v>-13100</v>
      </c>
      <c r="B68" s="9">
        <f t="shared" si="26"/>
        <v>-13.1</v>
      </c>
      <c r="C68" s="2">
        <v>2.2603000000000002E-2</v>
      </c>
      <c r="G68" s="16">
        <f t="shared" ref="G68:G96" si="27">G67+0.515574984454017</f>
        <v>-11.135491618261863</v>
      </c>
      <c r="H68" s="16">
        <f t="shared" ref="H68:H96" si="28">H67+0.515574984454017</f>
        <v>-10.877704126034853</v>
      </c>
      <c r="I68" s="29">
        <f t="shared" si="24"/>
        <v>15.029666666666669</v>
      </c>
      <c r="J68" s="29">
        <f t="shared" si="13"/>
        <v>18.151888888888891</v>
      </c>
      <c r="K68" s="29">
        <f t="shared" si="19"/>
        <v>19.169703703703703</v>
      </c>
      <c r="L68" s="48">
        <f t="shared" si="16"/>
        <v>-1.0178148148148125</v>
      </c>
      <c r="M68" s="35">
        <f t="shared" si="20"/>
        <v>-4.1400370370370343</v>
      </c>
      <c r="N68" s="17"/>
      <c r="O68" s="26">
        <f t="shared" si="25"/>
        <v>-5.9113568504717051E-2</v>
      </c>
      <c r="P68" s="26">
        <f t="shared" si="11"/>
        <v>-0.34300000000000003</v>
      </c>
      <c r="Q68" s="32"/>
      <c r="R68" s="26"/>
    </row>
    <row r="69" spans="1:18">
      <c r="A69" s="4">
        <v>-13300</v>
      </c>
      <c r="B69" s="9">
        <f t="shared" si="26"/>
        <v>-13.3</v>
      </c>
      <c r="C69" s="2">
        <v>1.2921E-2</v>
      </c>
      <c r="G69" s="16">
        <f t="shared" si="27"/>
        <v>-10.619916633807847</v>
      </c>
      <c r="H69" s="16">
        <f t="shared" si="28"/>
        <v>-10.362129141580837</v>
      </c>
      <c r="I69" s="29">
        <f t="shared" si="24"/>
        <v>16.063500000000001</v>
      </c>
      <c r="J69" s="29">
        <f t="shared" si="13"/>
        <v>13.675944444444445</v>
      </c>
      <c r="K69" s="29">
        <f t="shared" si="19"/>
        <v>20.118925925925925</v>
      </c>
      <c r="L69" s="48">
        <f t="shared" si="16"/>
        <v>-6.4429814814814801</v>
      </c>
      <c r="M69" s="35">
        <f t="shared" si="20"/>
        <v>-4.055425925925924</v>
      </c>
      <c r="N69" s="17"/>
      <c r="O69" s="26">
        <f t="shared" si="25"/>
        <v>-0.68694716450011506</v>
      </c>
      <c r="P69" s="26">
        <f t="shared" si="11"/>
        <v>-0.34300000000000003</v>
      </c>
      <c r="Q69" s="32"/>
      <c r="R69" s="26"/>
    </row>
    <row r="70" spans="1:18">
      <c r="A70" s="4">
        <v>-13500</v>
      </c>
      <c r="B70" s="9">
        <f t="shared" si="26"/>
        <v>-13.5</v>
      </c>
      <c r="C70" s="2">
        <v>1.8213E-2</v>
      </c>
      <c r="G70" s="16">
        <f t="shared" si="27"/>
        <v>-10.104341649353831</v>
      </c>
      <c r="H70" s="16">
        <f t="shared" si="28"/>
        <v>-9.8465541571268211</v>
      </c>
      <c r="I70" s="29">
        <f t="shared" si="24"/>
        <v>9.9346666666666668</v>
      </c>
      <c r="J70" s="29">
        <f t="shared" si="13"/>
        <v>14.992611111111112</v>
      </c>
      <c r="K70" s="29">
        <f t="shared" si="19"/>
        <v>20.949870370370373</v>
      </c>
      <c r="L70" s="48">
        <f t="shared" si="16"/>
        <v>-5.9572592592592617</v>
      </c>
      <c r="M70" s="35">
        <f t="shared" si="20"/>
        <v>-11.015203703703706</v>
      </c>
      <c r="N70" s="17"/>
      <c r="O70" s="26">
        <f t="shared" si="25"/>
        <v>-0.99335054765858655</v>
      </c>
      <c r="P70" s="26">
        <f t="shared" si="11"/>
        <v>-0.34300000000000003</v>
      </c>
      <c r="Q70" s="32"/>
      <c r="R70" s="26"/>
    </row>
    <row r="71" spans="1:18">
      <c r="A71" s="4">
        <v>-13700</v>
      </c>
      <c r="B71" s="9">
        <f t="shared" si="26"/>
        <v>-13.7</v>
      </c>
      <c r="C71" s="2">
        <v>2.9059000000000001E-2</v>
      </c>
      <c r="G71" s="16">
        <f t="shared" si="27"/>
        <v>-9.5887666648998149</v>
      </c>
      <c r="H71" s="16">
        <f t="shared" si="28"/>
        <v>-9.3309791726728051</v>
      </c>
      <c r="I71" s="29">
        <f t="shared" si="24"/>
        <v>18.97966666666667</v>
      </c>
      <c r="J71" s="29">
        <f t="shared" si="13"/>
        <v>16.112611111111111</v>
      </c>
      <c r="K71" s="29">
        <f t="shared" si="19"/>
        <v>18.864870370370372</v>
      </c>
      <c r="L71" s="48">
        <f t="shared" si="16"/>
        <v>-2.7522592592592616</v>
      </c>
      <c r="M71" s="35">
        <f t="shared" si="20"/>
        <v>0.11479629629629784</v>
      </c>
      <c r="N71" s="17"/>
      <c r="O71" s="26">
        <f t="shared" si="25"/>
        <v>-0.83495416970599556</v>
      </c>
      <c r="P71" s="26">
        <f t="shared" si="11"/>
        <v>-0.34300000000000003</v>
      </c>
      <c r="Q71" s="32"/>
      <c r="R71" s="26"/>
    </row>
    <row r="72" spans="1:18">
      <c r="A72" s="4">
        <v>-13900</v>
      </c>
      <c r="B72" s="9">
        <f t="shared" si="26"/>
        <v>-13.9</v>
      </c>
      <c r="C72" s="2">
        <v>1.3310000000000001E-2</v>
      </c>
      <c r="G72" s="16">
        <f t="shared" si="27"/>
        <v>-9.0731916804457988</v>
      </c>
      <c r="H72" s="16">
        <f t="shared" si="28"/>
        <v>-8.815404188218789</v>
      </c>
      <c r="I72" s="29">
        <f t="shared" si="24"/>
        <v>19.423500000000001</v>
      </c>
      <c r="J72" s="29">
        <f t="shared" si="13"/>
        <v>21.980277777777783</v>
      </c>
      <c r="K72" s="29">
        <f t="shared" si="19"/>
        <v>18.28337037037037</v>
      </c>
      <c r="L72" s="48">
        <f t="shared" si="16"/>
        <v>3.6969074074074122</v>
      </c>
      <c r="M72" s="35">
        <f t="shared" si="20"/>
        <v>1.1401296296296302</v>
      </c>
      <c r="N72" s="17"/>
      <c r="O72" s="26">
        <f t="shared" si="25"/>
        <v>-0.28587345626600874</v>
      </c>
      <c r="P72" s="26">
        <f t="shared" si="11"/>
        <v>-0.34300000000000003</v>
      </c>
      <c r="Q72" s="32"/>
      <c r="R72" s="26"/>
    </row>
    <row r="73" spans="1:18">
      <c r="A73" s="4">
        <v>-14250</v>
      </c>
      <c r="B73" s="9">
        <f t="shared" si="26"/>
        <v>-14.25</v>
      </c>
      <c r="C73" s="2">
        <v>2.5975000000000002E-2</v>
      </c>
      <c r="G73" s="16">
        <f t="shared" si="27"/>
        <v>-8.5576166959917828</v>
      </c>
      <c r="H73" s="16">
        <f t="shared" si="28"/>
        <v>-8.299829203764773</v>
      </c>
      <c r="I73" s="29">
        <f t="shared" si="24"/>
        <v>27.53766666666667</v>
      </c>
      <c r="J73" s="29">
        <f t="shared" si="13"/>
        <v>23.711055555555557</v>
      </c>
      <c r="K73" s="29">
        <f t="shared" si="19"/>
        <v>18.496907407407409</v>
      </c>
      <c r="L73" s="48">
        <f t="shared" si="16"/>
        <v>5.2141481481481478</v>
      </c>
      <c r="M73" s="35">
        <f t="shared" si="20"/>
        <v>9.0407592592592607</v>
      </c>
      <c r="N73" s="17"/>
      <c r="O73" s="26">
        <f t="shared" si="25"/>
        <v>0.39697062449040998</v>
      </c>
      <c r="P73" s="26">
        <f t="shared" si="11"/>
        <v>-0.34300000000000003</v>
      </c>
      <c r="Q73" s="32"/>
      <c r="R73" s="26"/>
    </row>
    <row r="74" spans="1:18">
      <c r="A74" s="4">
        <v>-14750</v>
      </c>
      <c r="B74" s="9">
        <f t="shared" si="26"/>
        <v>-14.75</v>
      </c>
      <c r="C74" s="2">
        <v>1.2670000000000001E-2</v>
      </c>
      <c r="G74" s="16">
        <f t="shared" si="27"/>
        <v>-8.0420417115377667</v>
      </c>
      <c r="H74" s="16">
        <f t="shared" si="28"/>
        <v>-7.784254219310756</v>
      </c>
      <c r="I74" s="29">
        <f t="shared" si="24"/>
        <v>24.172000000000001</v>
      </c>
      <c r="J74" s="29">
        <f t="shared" si="13"/>
        <v>22.330111111111112</v>
      </c>
      <c r="K74" s="29">
        <f t="shared" si="19"/>
        <v>18.431074074074075</v>
      </c>
      <c r="L74" s="48">
        <f t="shared" si="16"/>
        <v>3.8990370370370364</v>
      </c>
      <c r="M74" s="35">
        <f t="shared" si="20"/>
        <v>5.7409259259259251</v>
      </c>
      <c r="N74" s="17"/>
      <c r="O74" s="26">
        <f t="shared" si="25"/>
        <v>0.89406773821070717</v>
      </c>
      <c r="P74" s="26">
        <f t="shared" si="11"/>
        <v>-0.34300000000000003</v>
      </c>
      <c r="Q74" s="32"/>
      <c r="R74" s="26"/>
    </row>
    <row r="75" spans="1:18">
      <c r="A75" s="4">
        <v>-15250</v>
      </c>
      <c r="B75" s="9">
        <f t="shared" si="26"/>
        <v>-15.25</v>
      </c>
      <c r="C75" s="2">
        <v>7.8869999999999999E-3</v>
      </c>
      <c r="G75" s="16">
        <f t="shared" si="27"/>
        <v>-7.5264667270837498</v>
      </c>
      <c r="H75" s="16">
        <f t="shared" si="28"/>
        <v>-7.2686792348567391</v>
      </c>
      <c r="I75" s="29">
        <f t="shared" si="24"/>
        <v>15.28066666666667</v>
      </c>
      <c r="J75" s="29">
        <f t="shared" si="13"/>
        <v>19.193888888888893</v>
      </c>
      <c r="K75" s="29">
        <f t="shared" si="19"/>
        <v>18.98116666666667</v>
      </c>
      <c r="L75" s="48">
        <f t="shared" si="16"/>
        <v>0.21272222222222226</v>
      </c>
      <c r="M75" s="35">
        <f t="shared" si="20"/>
        <v>-3.7004999999999999</v>
      </c>
      <c r="N75" s="17"/>
      <c r="O75" s="26">
        <f t="shared" si="25"/>
        <v>0.97282062076612152</v>
      </c>
      <c r="P75" s="26">
        <f t="shared" si="11"/>
        <v>-0.34300000000000003</v>
      </c>
    </row>
    <row r="76" spans="1:18">
      <c r="A76" s="4">
        <v>-15750</v>
      </c>
      <c r="B76" s="9">
        <f t="shared" si="26"/>
        <v>-15.75</v>
      </c>
      <c r="C76" s="2">
        <v>1.0536E-2</v>
      </c>
      <c r="G76" s="16">
        <f t="shared" si="27"/>
        <v>-7.0108917426297328</v>
      </c>
      <c r="H76" s="16">
        <f t="shared" si="28"/>
        <v>-6.7531042504027221</v>
      </c>
      <c r="I76" s="29">
        <f t="shared" ref="I76:I89" si="29">1000*AVERAGEIFS(VolcanicAerosol,KyrBP,"&gt;"&amp;G76,KyrBP,"&lt;="&amp;G77)</f>
        <v>18.129000000000001</v>
      </c>
      <c r="J76" s="29">
        <f t="shared" si="13"/>
        <v>16.787055555555558</v>
      </c>
      <c r="K76" s="29">
        <f t="shared" si="19"/>
        <v>18.983388888888889</v>
      </c>
      <c r="L76" s="48">
        <f t="shared" si="16"/>
        <v>-2.1963333333333317</v>
      </c>
      <c r="M76" s="35">
        <f t="shared" si="20"/>
        <v>-0.85438888888888798</v>
      </c>
      <c r="N76" s="17"/>
      <c r="O76" s="26">
        <f t="shared" si="25"/>
        <v>0.59637992316817567</v>
      </c>
      <c r="P76" s="26">
        <f t="shared" si="11"/>
        <v>-0.34300000000000003</v>
      </c>
    </row>
    <row r="77" spans="1:18">
      <c r="A77" s="4">
        <v>-16250</v>
      </c>
      <c r="B77" s="9">
        <f t="shared" si="26"/>
        <v>-16.25</v>
      </c>
      <c r="C77" s="2">
        <v>1.3431E-2</v>
      </c>
      <c r="G77" s="16">
        <f t="shared" si="27"/>
        <v>-6.4953167581757159</v>
      </c>
      <c r="H77" s="16">
        <f t="shared" si="28"/>
        <v>-6.2375292659487052</v>
      </c>
      <c r="I77" s="29">
        <f t="shared" si="29"/>
        <v>16.951500000000003</v>
      </c>
      <c r="J77" s="29">
        <f t="shared" si="13"/>
        <v>16.8505</v>
      </c>
      <c r="K77" s="29">
        <f t="shared" si="19"/>
        <v>18.881388888888893</v>
      </c>
      <c r="L77" s="48">
        <f t="shared" si="16"/>
        <v>-2.0308888888888923</v>
      </c>
      <c r="M77" s="35">
        <f t="shared" si="20"/>
        <v>-1.9298888888888897</v>
      </c>
      <c r="N77" s="17"/>
      <c r="O77" s="26">
        <f t="shared" si="25"/>
        <v>-5.9113568504712374E-2</v>
      </c>
      <c r="P77" s="26">
        <f t="shared" si="11"/>
        <v>-0.34300000000000003</v>
      </c>
    </row>
    <row r="78" spans="1:18">
      <c r="A78" s="4">
        <v>-16750</v>
      </c>
      <c r="B78" s="9">
        <f t="shared" si="26"/>
        <v>-16.75</v>
      </c>
      <c r="C78" s="2">
        <v>1.6560999999999999E-2</v>
      </c>
      <c r="G78" s="16">
        <f t="shared" si="27"/>
        <v>-5.9797417737216989</v>
      </c>
      <c r="H78" s="16">
        <f t="shared" si="28"/>
        <v>-5.7219542814946882</v>
      </c>
      <c r="I78" s="29">
        <f t="shared" si="29"/>
        <v>15.470999999999998</v>
      </c>
      <c r="J78" s="29">
        <f t="shared" ref="J78:J85" si="30">AVERAGE(I77:I79)</f>
        <v>15.769333333333334</v>
      </c>
      <c r="K78" s="29">
        <f t="shared" si="19"/>
        <v>18.570018518518523</v>
      </c>
      <c r="L78" s="48">
        <f t="shared" si="16"/>
        <v>-2.8006851851851895</v>
      </c>
      <c r="M78" s="35">
        <f t="shared" si="20"/>
        <v>-3.0990185185185251</v>
      </c>
      <c r="N78" s="17"/>
      <c r="O78" s="26">
        <f t="shared" si="25"/>
        <v>-0.68694716450011295</v>
      </c>
      <c r="P78" s="26">
        <f t="shared" ref="P78:P90" si="31">P77</f>
        <v>-0.34300000000000003</v>
      </c>
    </row>
    <row r="79" spans="1:18">
      <c r="A79" s="4">
        <v>-17250</v>
      </c>
      <c r="B79" s="9">
        <f t="shared" si="26"/>
        <v>-17.25</v>
      </c>
      <c r="C79" s="2">
        <v>1.9907000000000001E-2</v>
      </c>
      <c r="G79" s="16">
        <f t="shared" si="27"/>
        <v>-5.464166789267682</v>
      </c>
      <c r="H79" s="16">
        <f t="shared" si="28"/>
        <v>-5.2063792970406713</v>
      </c>
      <c r="I79" s="29">
        <f t="shared" si="29"/>
        <v>14.885499999999999</v>
      </c>
      <c r="J79" s="29">
        <f t="shared" si="30"/>
        <v>16.452055555555557</v>
      </c>
      <c r="K79" s="29">
        <f t="shared" si="19"/>
        <v>17.909611111111111</v>
      </c>
      <c r="L79" s="48">
        <f t="shared" si="16"/>
        <v>-1.4575555555555546</v>
      </c>
      <c r="M79" s="35">
        <f t="shared" si="20"/>
        <v>-3.0241111111111127</v>
      </c>
      <c r="N79" s="17"/>
      <c r="O79" s="26">
        <f t="shared" si="25"/>
        <v>-0.99335054765858677</v>
      </c>
      <c r="P79" s="26">
        <f t="shared" si="31"/>
        <v>-0.34300000000000003</v>
      </c>
    </row>
    <row r="80" spans="1:18">
      <c r="A80" s="4">
        <v>-17750</v>
      </c>
      <c r="B80" s="9">
        <f t="shared" si="26"/>
        <v>-17.75</v>
      </c>
      <c r="C80" s="2">
        <v>1.7224E-2</v>
      </c>
      <c r="G80" s="16">
        <f t="shared" si="27"/>
        <v>-4.948591804813665</v>
      </c>
      <c r="H80" s="16">
        <f t="shared" si="28"/>
        <v>-4.6908043125866543</v>
      </c>
      <c r="I80" s="29">
        <f t="shared" si="29"/>
        <v>18.999666666666666</v>
      </c>
      <c r="J80" s="29">
        <f t="shared" si="30"/>
        <v>17.463555555555555</v>
      </c>
      <c r="K80" s="29">
        <f t="shared" si="19"/>
        <v>18.428537037037035</v>
      </c>
      <c r="L80" s="48">
        <f t="shared" si="16"/>
        <v>-0.96498148148148033</v>
      </c>
      <c r="M80" s="35">
        <f t="shared" si="20"/>
        <v>0.5711296296296311</v>
      </c>
      <c r="N80" s="17"/>
      <c r="O80" s="26">
        <f t="shared" si="25"/>
        <v>-0.83495416970599423</v>
      </c>
      <c r="P80" s="26">
        <f t="shared" si="31"/>
        <v>-0.34300000000000003</v>
      </c>
    </row>
    <row r="81" spans="1:16">
      <c r="A81" s="4">
        <v>-18250</v>
      </c>
      <c r="B81" s="9">
        <f t="shared" si="26"/>
        <v>-18.25</v>
      </c>
      <c r="C81" s="2">
        <v>1.4312E-2</v>
      </c>
      <c r="G81" s="16">
        <f t="shared" si="27"/>
        <v>-4.4330168203596481</v>
      </c>
      <c r="H81" s="16">
        <f t="shared" si="28"/>
        <v>-4.1752293281326374</v>
      </c>
      <c r="I81" s="29">
        <f t="shared" si="29"/>
        <v>18.505500000000001</v>
      </c>
      <c r="J81" s="29">
        <f t="shared" si="30"/>
        <v>20.746833333333331</v>
      </c>
      <c r="K81" s="29">
        <f t="shared" si="19"/>
        <v>18.895166666666665</v>
      </c>
      <c r="L81" s="48">
        <f t="shared" ref="L81:L85" si="32">J81-K81</f>
        <v>1.8516666666666666</v>
      </c>
      <c r="M81" s="35">
        <f t="shared" si="20"/>
        <v>-0.38966666666666328</v>
      </c>
      <c r="N81" s="17"/>
      <c r="O81" s="26">
        <f t="shared" si="25"/>
        <v>-0.28587345626600641</v>
      </c>
      <c r="P81" s="26">
        <f t="shared" si="31"/>
        <v>-0.34300000000000003</v>
      </c>
    </row>
    <row r="82" spans="1:16">
      <c r="A82" s="4">
        <v>-18750</v>
      </c>
      <c r="B82" s="9">
        <f t="shared" si="26"/>
        <v>-18.75</v>
      </c>
      <c r="C82" s="2">
        <v>1.4496999999999999E-2</v>
      </c>
      <c r="G82" s="16">
        <f t="shared" si="27"/>
        <v>-3.9174418359056311</v>
      </c>
      <c r="H82" s="16">
        <f t="shared" si="28"/>
        <v>-3.6596543436786204</v>
      </c>
      <c r="I82" s="29">
        <f t="shared" si="29"/>
        <v>24.73533333333333</v>
      </c>
      <c r="J82" s="29">
        <f t="shared" si="30"/>
        <v>20.48972222222222</v>
      </c>
      <c r="K82" s="29">
        <f t="shared" si="19"/>
        <v>19.539777777777779</v>
      </c>
      <c r="L82" s="48">
        <f t="shared" si="32"/>
        <v>0.94994444444444071</v>
      </c>
      <c r="M82" s="35">
        <f t="shared" si="20"/>
        <v>5.1955555555555506</v>
      </c>
      <c r="N82" s="17"/>
      <c r="O82" s="26">
        <f t="shared" si="25"/>
        <v>0.3969706244904122</v>
      </c>
      <c r="P82" s="26">
        <f t="shared" si="31"/>
        <v>-0.34300000000000003</v>
      </c>
    </row>
    <row r="83" spans="1:16">
      <c r="A83" s="4">
        <v>-19250</v>
      </c>
      <c r="B83" s="9">
        <f t="shared" si="26"/>
        <v>-19.25</v>
      </c>
      <c r="C83" s="2">
        <v>1.1277000000000001E-2</v>
      </c>
      <c r="G83" s="16">
        <f t="shared" si="27"/>
        <v>-3.4018668514516142</v>
      </c>
      <c r="H83" s="16">
        <f t="shared" si="28"/>
        <v>-3.1440793592246035</v>
      </c>
      <c r="I83" s="29">
        <f t="shared" si="29"/>
        <v>18.228333333333332</v>
      </c>
      <c r="J83" s="29">
        <f t="shared" si="30"/>
        <v>20.971555555555554</v>
      </c>
      <c r="K83" s="29">
        <f t="shared" si="19"/>
        <v>20.04540740740741</v>
      </c>
      <c r="L83" s="48">
        <f t="shared" si="32"/>
        <v>0.92614814814814395</v>
      </c>
      <c r="M83" s="35">
        <f t="shared" si="20"/>
        <v>-1.8170740740740783</v>
      </c>
      <c r="N83" s="17"/>
      <c r="O83" s="26">
        <f t="shared" si="25"/>
        <v>0.89406773821070906</v>
      </c>
      <c r="P83" s="26">
        <f t="shared" si="31"/>
        <v>-0.34300000000000003</v>
      </c>
    </row>
    <row r="84" spans="1:16">
      <c r="A84" s="4">
        <v>-19750</v>
      </c>
      <c r="B84" s="9">
        <f t="shared" si="26"/>
        <v>-19.75</v>
      </c>
      <c r="C84" s="2">
        <v>1.8290000000000001E-2</v>
      </c>
      <c r="G84" s="16">
        <f t="shared" si="27"/>
        <v>-2.8862918669975972</v>
      </c>
      <c r="H84" s="16">
        <f t="shared" si="28"/>
        <v>-2.6285043747705865</v>
      </c>
      <c r="I84" s="29">
        <f t="shared" si="29"/>
        <v>19.951000000000001</v>
      </c>
      <c r="J84" s="29">
        <f t="shared" si="30"/>
        <v>20.169333333333331</v>
      </c>
      <c r="K84" s="29">
        <f t="shared" ref="K84:K85" si="33">AVERAGE(I80:I88)</f>
        <v>20.796462962962963</v>
      </c>
      <c r="L84" s="48">
        <f t="shared" si="32"/>
        <v>-0.62712962962963203</v>
      </c>
      <c r="M84" s="35">
        <f t="shared" ref="M84:M85" si="34">I84 - K84</f>
        <v>-0.84546296296296219</v>
      </c>
      <c r="N84" s="17"/>
      <c r="O84" s="26">
        <f t="shared" si="25"/>
        <v>0.97282062076612053</v>
      </c>
      <c r="P84" s="26">
        <f t="shared" si="31"/>
        <v>-0.34300000000000003</v>
      </c>
    </row>
    <row r="85" spans="1:16">
      <c r="A85" s="4">
        <v>-20250</v>
      </c>
      <c r="B85" s="9">
        <f t="shared" si="26"/>
        <v>-20.25</v>
      </c>
      <c r="C85" s="2">
        <v>2.9111000000000001E-2</v>
      </c>
      <c r="G85" s="16">
        <f t="shared" si="27"/>
        <v>-2.3707168825435803</v>
      </c>
      <c r="H85" s="42">
        <f t="shared" si="28"/>
        <v>-2.1129293903165696</v>
      </c>
      <c r="I85" s="29">
        <f t="shared" si="29"/>
        <v>22.328666666666667</v>
      </c>
      <c r="J85" s="29">
        <f t="shared" si="30"/>
        <v>21.677555555555557</v>
      </c>
      <c r="K85" s="29">
        <f t="shared" si="33"/>
        <v>20.440351851851851</v>
      </c>
      <c r="L85" s="48">
        <f t="shared" si="32"/>
        <v>1.237203703703706</v>
      </c>
      <c r="M85" s="35">
        <f t="shared" si="34"/>
        <v>1.8883148148148159</v>
      </c>
      <c r="N85" s="17"/>
      <c r="O85" s="26">
        <f t="shared" si="25"/>
        <v>0.59637992316817334</v>
      </c>
      <c r="P85" s="26">
        <f t="shared" si="31"/>
        <v>-0.34300000000000003</v>
      </c>
    </row>
    <row r="86" spans="1:16">
      <c r="A86" s="4">
        <v>-20750</v>
      </c>
      <c r="B86" s="9">
        <f t="shared" si="26"/>
        <v>-20.75</v>
      </c>
      <c r="C86" s="2">
        <v>1.5086E-2</v>
      </c>
      <c r="G86" s="16">
        <f t="shared" si="27"/>
        <v>-1.8551418980895633</v>
      </c>
      <c r="H86" s="16">
        <f t="shared" si="28"/>
        <v>-1.5973544058625526</v>
      </c>
      <c r="I86" s="29">
        <f t="shared" si="29"/>
        <v>22.753000000000004</v>
      </c>
      <c r="J86" s="35"/>
      <c r="K86" s="29"/>
      <c r="L86" s="29"/>
      <c r="M86" s="29"/>
      <c r="N86" s="17"/>
      <c r="O86" s="26">
        <f t="shared" si="25"/>
        <v>-5.9113568504716558E-2</v>
      </c>
      <c r="P86" s="26">
        <f t="shared" si="31"/>
        <v>-0.34300000000000003</v>
      </c>
    </row>
    <row r="87" spans="1:16">
      <c r="A87" s="4">
        <v>-21250</v>
      </c>
      <c r="B87" s="9">
        <f t="shared" si="26"/>
        <v>-21.25</v>
      </c>
      <c r="C87" s="2">
        <v>2.6159000000000002E-2</v>
      </c>
      <c r="G87" s="16">
        <f t="shared" si="27"/>
        <v>-1.3395669136355464</v>
      </c>
      <c r="H87" s="16">
        <f t="shared" si="28"/>
        <v>-1.0817794214085357</v>
      </c>
      <c r="I87" s="29">
        <f t="shared" si="29"/>
        <v>20.021666666666668</v>
      </c>
      <c r="J87" s="35"/>
      <c r="O87" s="26">
        <f t="shared" si="25"/>
        <v>-0.68694716450011561</v>
      </c>
      <c r="P87" s="26">
        <f t="shared" si="31"/>
        <v>-0.34300000000000003</v>
      </c>
    </row>
    <row r="88" spans="1:16">
      <c r="A88" s="4">
        <v>-21750</v>
      </c>
      <c r="B88" s="9">
        <f t="shared" si="26"/>
        <v>-21.75</v>
      </c>
      <c r="C88" s="2">
        <v>2.2697999999999999E-2</v>
      </c>
      <c r="G88" s="16">
        <f t="shared" si="27"/>
        <v>-0.82399192918152941</v>
      </c>
      <c r="H88" s="16">
        <f t="shared" si="28"/>
        <v>-0.56620443695451872</v>
      </c>
      <c r="I88" s="29">
        <f t="shared" si="29"/>
        <v>21.644999999999996</v>
      </c>
      <c r="J88" s="35"/>
      <c r="O88" s="26">
        <f t="shared" si="25"/>
        <v>-0.9933505476585871</v>
      </c>
      <c r="P88" s="26">
        <f t="shared" si="31"/>
        <v>-0.34300000000000003</v>
      </c>
    </row>
    <row r="89" spans="1:16">
      <c r="A89" s="4">
        <v>-22250</v>
      </c>
      <c r="B89" s="9">
        <f t="shared" si="26"/>
        <v>-22.25</v>
      </c>
      <c r="C89" s="2">
        <v>3.4098999999999997E-2</v>
      </c>
      <c r="G89" s="16">
        <f t="shared" si="27"/>
        <v>-0.30841694472751247</v>
      </c>
      <c r="H89" s="16">
        <f t="shared" si="28"/>
        <v>-5.062945250050177E-2</v>
      </c>
      <c r="I89" s="29">
        <f t="shared" si="29"/>
        <v>15.794666666666664</v>
      </c>
      <c r="J89" s="35"/>
      <c r="O89" s="26">
        <f t="shared" si="25"/>
        <v>-0.83495416970599245</v>
      </c>
      <c r="P89" s="26">
        <f t="shared" si="31"/>
        <v>-0.34300000000000003</v>
      </c>
    </row>
    <row r="90" spans="1:16">
      <c r="A90" s="4">
        <v>-22750</v>
      </c>
      <c r="B90" s="9">
        <f t="shared" si="26"/>
        <v>-22.75</v>
      </c>
      <c r="C90" s="2">
        <v>1.5448E-2</v>
      </c>
      <c r="G90" s="16">
        <f t="shared" si="27"/>
        <v>0.20715803972650448</v>
      </c>
      <c r="H90" s="16">
        <f t="shared" si="28"/>
        <v>0.46494553195351518</v>
      </c>
      <c r="I90" s="35"/>
      <c r="J90" s="35"/>
      <c r="O90" s="26">
        <f t="shared" si="25"/>
        <v>-0.28587345626600408</v>
      </c>
      <c r="P90" s="26">
        <f t="shared" si="31"/>
        <v>-0.34300000000000003</v>
      </c>
    </row>
    <row r="91" spans="1:16">
      <c r="A91" s="4">
        <v>-23250</v>
      </c>
      <c r="B91" s="9">
        <f t="shared" si="26"/>
        <v>-23.25</v>
      </c>
      <c r="C91" s="2">
        <v>2.3133999999999998E-2</v>
      </c>
      <c r="G91" s="16">
        <f t="shared" si="27"/>
        <v>0.72273302418052143</v>
      </c>
      <c r="H91" s="16">
        <f t="shared" si="28"/>
        <v>0.98052051640753213</v>
      </c>
      <c r="I91" s="29"/>
      <c r="J91" s="29"/>
    </row>
    <row r="92" spans="1:16">
      <c r="A92" s="4">
        <v>-23750</v>
      </c>
      <c r="B92" s="9">
        <f t="shared" si="26"/>
        <v>-23.75</v>
      </c>
      <c r="C92" s="2">
        <v>3.0915000000000002E-2</v>
      </c>
      <c r="G92" s="16">
        <f t="shared" si="27"/>
        <v>1.2383080086345384</v>
      </c>
      <c r="H92" s="16">
        <f t="shared" si="28"/>
        <v>1.4960955008615491</v>
      </c>
      <c r="I92" s="29"/>
      <c r="J92" s="29"/>
    </row>
    <row r="93" spans="1:16">
      <c r="A93" s="4">
        <v>-24250</v>
      </c>
      <c r="B93" s="9">
        <f t="shared" si="26"/>
        <v>-24.25</v>
      </c>
      <c r="C93" s="2">
        <v>5.0348999999999998E-2</v>
      </c>
      <c r="G93" s="16">
        <f t="shared" si="27"/>
        <v>1.7538829930885553</v>
      </c>
      <c r="H93" s="16">
        <f t="shared" si="28"/>
        <v>2.011670485315566</v>
      </c>
      <c r="I93" s="29"/>
      <c r="J93" s="29"/>
    </row>
    <row r="94" spans="1:16">
      <c r="A94" s="4">
        <v>-24750</v>
      </c>
      <c r="B94" s="9">
        <f t="shared" si="26"/>
        <v>-24.75</v>
      </c>
      <c r="C94" s="2">
        <v>2.3401999999999999E-2</v>
      </c>
      <c r="G94" s="16">
        <f t="shared" si="27"/>
        <v>2.2694579775425723</v>
      </c>
      <c r="H94" s="16">
        <f t="shared" si="28"/>
        <v>2.527245469769583</v>
      </c>
      <c r="I94" s="29"/>
      <c r="J94" s="29"/>
    </row>
    <row r="95" spans="1:16">
      <c r="A95" s="4">
        <v>-25250</v>
      </c>
      <c r="B95" s="9">
        <f t="shared" si="26"/>
        <v>-25.25</v>
      </c>
      <c r="C95" s="2">
        <v>4.6827000000000001E-2</v>
      </c>
      <c r="G95" s="16">
        <f t="shared" si="27"/>
        <v>2.7850329619965892</v>
      </c>
      <c r="H95" s="16">
        <f t="shared" si="28"/>
        <v>3.0428204542235999</v>
      </c>
    </row>
    <row r="96" spans="1:16">
      <c r="A96" s="4">
        <v>-25750</v>
      </c>
      <c r="B96" s="9">
        <f t="shared" si="26"/>
        <v>-25.75</v>
      </c>
      <c r="C96" s="2">
        <v>3.1326E-2</v>
      </c>
      <c r="G96" s="16">
        <f t="shared" si="27"/>
        <v>3.3006079464506062</v>
      </c>
      <c r="H96" s="16">
        <f t="shared" si="28"/>
        <v>3.5583954386776169</v>
      </c>
    </row>
    <row r="97" spans="1:3">
      <c r="A97" s="4">
        <v>-26250</v>
      </c>
      <c r="B97" s="9">
        <f t="shared" si="26"/>
        <v>-26.25</v>
      </c>
      <c r="C97" s="2">
        <v>2.3553999999999999E-2</v>
      </c>
    </row>
    <row r="98" spans="1:3">
      <c r="A98" s="4">
        <v>-26750</v>
      </c>
      <c r="B98" s="9">
        <f t="shared" si="26"/>
        <v>-26.75</v>
      </c>
      <c r="C98" s="2">
        <v>1.9661999999999999E-2</v>
      </c>
    </row>
    <row r="99" spans="1:3">
      <c r="A99" s="4">
        <v>-27250</v>
      </c>
      <c r="B99" s="9">
        <f t="shared" si="26"/>
        <v>-27.25</v>
      </c>
      <c r="C99" s="2">
        <v>1.1819E-2</v>
      </c>
    </row>
    <row r="100" spans="1:3">
      <c r="A100" s="4">
        <v>-27750</v>
      </c>
      <c r="B100" s="9">
        <f t="shared" si="26"/>
        <v>-27.75</v>
      </c>
      <c r="C100" s="2">
        <v>2.3635E-2</v>
      </c>
    </row>
    <row r="101" spans="1:3">
      <c r="A101" s="4">
        <v>-28250</v>
      </c>
      <c r="B101" s="9">
        <f t="shared" si="26"/>
        <v>-28.25</v>
      </c>
      <c r="C101" s="2">
        <v>1.1828E-2</v>
      </c>
    </row>
    <row r="102" spans="1:3">
      <c r="A102" s="4">
        <v>-28750</v>
      </c>
      <c r="B102" s="9">
        <f t="shared" si="26"/>
        <v>-28.75</v>
      </c>
      <c r="C102" s="2">
        <v>1.5775999999999998E-2</v>
      </c>
    </row>
    <row r="103" spans="1:3">
      <c r="A103" s="4">
        <v>-29250</v>
      </c>
      <c r="B103" s="9">
        <f t="shared" si="26"/>
        <v>-29.25</v>
      </c>
      <c r="C103" s="2">
        <v>1.5779999999999999E-2</v>
      </c>
    </row>
    <row r="104" spans="1:3">
      <c r="A104" s="4">
        <v>-29750</v>
      </c>
      <c r="B104" s="9">
        <f t="shared" si="26"/>
        <v>-29.75</v>
      </c>
      <c r="C104" s="2">
        <v>1.5783999999999999E-2</v>
      </c>
    </row>
    <row r="105" spans="1:3">
      <c r="A105" s="4">
        <v>-30250</v>
      </c>
      <c r="B105" s="9">
        <f t="shared" si="26"/>
        <v>-30.25</v>
      </c>
      <c r="C105" s="2">
        <v>2.3687E-2</v>
      </c>
    </row>
    <row r="106" spans="1:3">
      <c r="A106" s="4">
        <v>-30750</v>
      </c>
      <c r="B106" s="9">
        <f t="shared" si="26"/>
        <v>-30.75</v>
      </c>
      <c r="C106" s="2">
        <v>1.5789000000000001E-2</v>
      </c>
    </row>
    <row r="107" spans="1:3">
      <c r="A107" s="4">
        <v>-31250</v>
      </c>
      <c r="B107" s="9">
        <f t="shared" si="26"/>
        <v>-31.25</v>
      </c>
      <c r="C107" s="2">
        <v>1.9741999999999999E-2</v>
      </c>
    </row>
    <row r="108" spans="1:3">
      <c r="A108" s="4">
        <v>-31750</v>
      </c>
      <c r="B108" s="9">
        <f t="shared" si="26"/>
        <v>-31.75</v>
      </c>
      <c r="C108" s="2">
        <v>1.9744000000000001E-2</v>
      </c>
    </row>
    <row r="109" spans="1:3">
      <c r="A109" s="4">
        <v>-32250</v>
      </c>
      <c r="B109" s="9">
        <f t="shared" si="26"/>
        <v>-32.25</v>
      </c>
      <c r="C109" s="2">
        <v>1.9744999999999999E-2</v>
      </c>
    </row>
    <row r="110" spans="1:3">
      <c r="A110" s="4">
        <v>-32750</v>
      </c>
      <c r="B110" s="9">
        <f t="shared" si="26"/>
        <v>-32.75</v>
      </c>
      <c r="C110" s="2">
        <v>1.184E-2</v>
      </c>
    </row>
    <row r="111" spans="1:3">
      <c r="A111" s="4">
        <v>-33250</v>
      </c>
      <c r="B111" s="9">
        <f t="shared" si="26"/>
        <v>-33.25</v>
      </c>
      <c r="C111" s="2">
        <v>1.184E-2</v>
      </c>
    </row>
    <row r="112" spans="1:3">
      <c r="A112" s="4">
        <v>-33750</v>
      </c>
      <c r="B112" s="9">
        <f t="shared" si="26"/>
        <v>-33.75</v>
      </c>
      <c r="C112" s="2">
        <v>1.184E-2</v>
      </c>
    </row>
    <row r="113" spans="1:3">
      <c r="A113" s="4">
        <v>-34250</v>
      </c>
      <c r="B113" s="9">
        <f t="shared" si="26"/>
        <v>-34.25</v>
      </c>
      <c r="C113" s="2">
        <v>7.8869999999999999E-3</v>
      </c>
    </row>
    <row r="114" spans="1:3">
      <c r="A114" s="4">
        <v>-34750</v>
      </c>
      <c r="B114" s="9">
        <f t="shared" si="26"/>
        <v>-34.75</v>
      </c>
      <c r="C114" s="2">
        <v>7.8869999999999999E-3</v>
      </c>
    </row>
    <row r="115" spans="1:3">
      <c r="A115" s="4">
        <v>-35250</v>
      </c>
      <c r="B115" s="9">
        <f t="shared" si="26"/>
        <v>-35.25</v>
      </c>
      <c r="C115" s="2">
        <v>3.5560000000000001E-2</v>
      </c>
    </row>
    <row r="116" spans="1:3">
      <c r="A116" s="4">
        <v>-35750</v>
      </c>
      <c r="B116" s="9">
        <f t="shared" si="26"/>
        <v>-35.75</v>
      </c>
      <c r="C116" s="2">
        <v>1.9747000000000001E-2</v>
      </c>
    </row>
    <row r="117" spans="1:3">
      <c r="A117" s="4">
        <v>-36250</v>
      </c>
      <c r="B117" s="9">
        <f t="shared" si="26"/>
        <v>-36.25</v>
      </c>
      <c r="C117" s="2">
        <v>1.9747000000000001E-2</v>
      </c>
    </row>
    <row r="118" spans="1:3">
      <c r="A118" s="4">
        <v>-36750</v>
      </c>
      <c r="B118" s="9">
        <f t="shared" si="26"/>
        <v>-36.75</v>
      </c>
      <c r="C118" s="2">
        <v>1.184E-2</v>
      </c>
    </row>
    <row r="119" spans="1:3">
      <c r="A119" s="4">
        <v>-37250</v>
      </c>
      <c r="B119" s="9">
        <f t="shared" si="26"/>
        <v>-37.25</v>
      </c>
      <c r="C119" s="2">
        <v>2.3699999999999999E-2</v>
      </c>
    </row>
    <row r="120" spans="1:3">
      <c r="A120" s="4">
        <v>-37750</v>
      </c>
      <c r="B120" s="9">
        <f t="shared" si="26"/>
        <v>-37.75</v>
      </c>
      <c r="C120" s="2">
        <v>2.3699999999999999E-2</v>
      </c>
    </row>
    <row r="121" spans="1:3">
      <c r="A121" s="4">
        <v>-38250</v>
      </c>
      <c r="B121" s="9">
        <f t="shared" si="26"/>
        <v>-38.25</v>
      </c>
      <c r="C121" s="2">
        <v>7.8869999999999999E-3</v>
      </c>
    </row>
    <row r="122" spans="1:3">
      <c r="A122" s="4">
        <v>-38750</v>
      </c>
      <c r="B122" s="9">
        <f t="shared" si="26"/>
        <v>-38.75</v>
      </c>
      <c r="C122" s="2">
        <v>3.1606000000000002E-2</v>
      </c>
    </row>
    <row r="123" spans="1:3">
      <c r="A123" s="4">
        <v>-39250</v>
      </c>
      <c r="B123" s="9">
        <f t="shared" si="26"/>
        <v>-39.25</v>
      </c>
      <c r="C123" s="2">
        <v>1.5793000000000001E-2</v>
      </c>
    </row>
    <row r="124" spans="1:3">
      <c r="A124" s="4">
        <v>-39750</v>
      </c>
      <c r="B124" s="9">
        <f t="shared" si="26"/>
        <v>-39.75</v>
      </c>
      <c r="C124" s="2">
        <v>3.5560000000000001E-2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4"/>
  <sheetViews>
    <sheetView tabSelected="1" workbookViewId="0">
      <selection activeCell="A2" sqref="A2"/>
    </sheetView>
  </sheetViews>
  <sheetFormatPr defaultRowHeight="15"/>
  <cols>
    <col min="1" max="1" width="112.28515625" customWidth="1"/>
  </cols>
  <sheetData>
    <row r="1" spans="1:1">
      <c r="A1" t="s">
        <v>37</v>
      </c>
    </row>
    <row r="3" spans="1:1">
      <c r="A3" t="s">
        <v>0</v>
      </c>
    </row>
    <row r="4" spans="1:1">
      <c r="A4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1</v>
      </c>
    </row>
    <row r="9" spans="1:1">
      <c r="A9" t="s">
        <v>5</v>
      </c>
    </row>
    <row r="11" spans="1:1">
      <c r="A11" t="s">
        <v>6</v>
      </c>
    </row>
    <row r="12" spans="1:1">
      <c r="A12" t="s">
        <v>7</v>
      </c>
    </row>
    <row r="14" spans="1:1">
      <c r="A14" t="s">
        <v>8</v>
      </c>
    </row>
    <row r="16" spans="1:1">
      <c r="A16" t="s">
        <v>9</v>
      </c>
    </row>
    <row r="18" spans="1:1">
      <c r="A18" t="s">
        <v>10</v>
      </c>
    </row>
    <row r="19" spans="1:1">
      <c r="A19" t="s">
        <v>11</v>
      </c>
    </row>
    <row r="20" spans="1:1">
      <c r="A20" t="s">
        <v>12</v>
      </c>
    </row>
    <row r="21" spans="1:1">
      <c r="A21" t="s">
        <v>13</v>
      </c>
    </row>
    <row r="22" spans="1:1">
      <c r="A22" t="s">
        <v>14</v>
      </c>
    </row>
    <row r="24" spans="1:1">
      <c r="A24" t="s">
        <v>15</v>
      </c>
    </row>
    <row r="25" spans="1:1">
      <c r="A25" t="s">
        <v>16</v>
      </c>
    </row>
    <row r="26" spans="1:1">
      <c r="A26" t="s">
        <v>17</v>
      </c>
    </row>
    <row r="28" spans="1:1">
      <c r="A28" t="s">
        <v>18</v>
      </c>
    </row>
    <row r="29" spans="1:1">
      <c r="A29" t="s">
        <v>19</v>
      </c>
    </row>
    <row r="31" spans="1:1">
      <c r="A31" t="s">
        <v>20</v>
      </c>
    </row>
    <row r="33" spans="1:1">
      <c r="A33" t="s">
        <v>21</v>
      </c>
    </row>
    <row r="36" spans="1:1">
      <c r="A36" t="s">
        <v>22</v>
      </c>
    </row>
    <row r="37" spans="1:1">
      <c r="A37" t="s">
        <v>23</v>
      </c>
    </row>
    <row r="38" spans="1:1">
      <c r="A38" t="s">
        <v>24</v>
      </c>
    </row>
    <row r="39" spans="1:1">
      <c r="A39" t="s">
        <v>25</v>
      </c>
    </row>
    <row r="42" spans="1:1">
      <c r="A42" t="s">
        <v>26</v>
      </c>
    </row>
    <row r="43" spans="1:1">
      <c r="A43" t="s">
        <v>27</v>
      </c>
    </row>
    <row r="45" spans="1:1">
      <c r="A45" t="s">
        <v>28</v>
      </c>
    </row>
    <row r="46" spans="1:1">
      <c r="A46" t="s">
        <v>29</v>
      </c>
    </row>
    <row r="47" spans="1:1">
      <c r="A47" t="s">
        <v>30</v>
      </c>
    </row>
    <row r="48" spans="1:1">
      <c r="A48" t="s">
        <v>31</v>
      </c>
    </row>
    <row r="50" spans="1:1">
      <c r="A50" t="s">
        <v>32</v>
      </c>
    </row>
    <row r="51" spans="1:1">
      <c r="A51" t="s">
        <v>33</v>
      </c>
    </row>
    <row r="52" spans="1:1">
      <c r="A52" t="s">
        <v>34</v>
      </c>
    </row>
    <row r="53" spans="1:1">
      <c r="A53" t="s">
        <v>35</v>
      </c>
    </row>
    <row r="54" spans="1:1">
      <c r="A54" t="s">
        <v>36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1:BI2740"/>
  <sheetViews>
    <sheetView workbookViewId="0">
      <pane ySplit="1" topLeftCell="A2" activePane="bottomLeft" state="frozen"/>
      <selection activeCell="P1" sqref="P1"/>
      <selection pane="bottomLeft"/>
    </sheetView>
  </sheetViews>
  <sheetFormatPr defaultRowHeight="15"/>
  <cols>
    <col min="11" max="11" width="3.28515625" customWidth="1"/>
    <col min="22" max="22" width="3.140625" customWidth="1"/>
    <col min="23" max="23" width="7.7109375" customWidth="1"/>
    <col min="24" max="24" width="5.42578125" customWidth="1"/>
    <col min="25" max="25" width="1.7109375" style="5" customWidth="1"/>
    <col min="26" max="26" width="11.7109375" customWidth="1"/>
    <col min="27" max="27" width="10" style="30" customWidth="1"/>
    <col min="28" max="28" width="7.140625" style="30" customWidth="1"/>
    <col min="29" max="29" width="6.42578125" customWidth="1"/>
    <col min="30" max="30" width="7" customWidth="1"/>
    <col min="31" max="31" width="10.42578125" style="30" customWidth="1"/>
    <col min="32" max="32" width="9.140625" style="9" customWidth="1"/>
    <col min="33" max="33" width="6.85546875" customWidth="1"/>
    <col min="34" max="34" width="7.5703125" customWidth="1"/>
    <col min="35" max="35" width="11" style="30" customWidth="1"/>
    <col min="36" max="36" width="1.28515625" style="5" customWidth="1"/>
    <col min="39" max="39" width="7.28515625" style="30" customWidth="1"/>
    <col min="40" max="41" width="6.42578125" style="30" customWidth="1"/>
    <col min="42" max="42" width="10.140625" style="30" customWidth="1"/>
    <col min="43" max="43" width="1.7109375" style="56" customWidth="1"/>
    <col min="44" max="44" width="10.140625" style="30" customWidth="1"/>
    <col min="45" max="45" width="9.140625" style="30"/>
    <col min="46" max="46" width="7.42578125" style="30" customWidth="1"/>
    <col min="47" max="47" width="8" style="30" customWidth="1"/>
    <col min="48" max="48" width="10.140625" style="30" customWidth="1"/>
    <col min="49" max="49" width="1" style="56" customWidth="1"/>
    <col min="50" max="50" width="10" style="51" customWidth="1"/>
    <col min="51" max="51" width="7.5703125" style="30" customWidth="1"/>
    <col min="52" max="52" width="6.28515625" style="30" customWidth="1"/>
    <col min="53" max="53" width="6.5703125" style="30" customWidth="1"/>
    <col min="54" max="54" width="11.42578125" style="30" customWidth="1"/>
    <col min="55" max="55" width="1" style="56" customWidth="1"/>
    <col min="56" max="56" width="10" style="30" customWidth="1"/>
    <col min="57" max="57" width="7.42578125" style="30" customWidth="1"/>
    <col min="58" max="58" width="5.7109375" style="30" customWidth="1"/>
    <col min="59" max="59" width="7.28515625" style="30" customWidth="1"/>
    <col min="60" max="60" width="10.5703125" style="30" customWidth="1"/>
    <col min="61" max="61" width="2.140625" style="5" customWidth="1"/>
  </cols>
  <sheetData>
    <row r="1" spans="4:61" s="45" customFormat="1" ht="14.25">
      <c r="W1" s="45" t="s">
        <v>84</v>
      </c>
      <c r="X1" s="45" t="s">
        <v>90</v>
      </c>
      <c r="Y1" s="49"/>
      <c r="Z1" s="45" t="s">
        <v>98</v>
      </c>
      <c r="AA1" s="46" t="s">
        <v>85</v>
      </c>
      <c r="AB1" s="46" t="s">
        <v>86</v>
      </c>
      <c r="AC1" s="45" t="s">
        <v>91</v>
      </c>
      <c r="AD1" s="45" t="s">
        <v>92</v>
      </c>
      <c r="AE1" s="46" t="s">
        <v>88</v>
      </c>
      <c r="AF1" s="47" t="s">
        <v>87</v>
      </c>
      <c r="AG1" s="45" t="s">
        <v>91</v>
      </c>
      <c r="AH1" s="45" t="s">
        <v>92</v>
      </c>
      <c r="AI1" s="46" t="s">
        <v>89</v>
      </c>
      <c r="AJ1" s="49"/>
      <c r="AK1" s="45" t="s">
        <v>99</v>
      </c>
      <c r="AL1" s="46" t="s">
        <v>85</v>
      </c>
      <c r="AM1" s="46" t="s">
        <v>86</v>
      </c>
      <c r="AN1" s="46" t="s">
        <v>91</v>
      </c>
      <c r="AO1" s="46" t="s">
        <v>92</v>
      </c>
      <c r="AP1" s="46" t="s">
        <v>88</v>
      </c>
      <c r="AQ1" s="50"/>
      <c r="AR1" s="46" t="s">
        <v>85</v>
      </c>
      <c r="AS1" s="46" t="s">
        <v>100</v>
      </c>
      <c r="AT1" s="46" t="s">
        <v>91</v>
      </c>
      <c r="AU1" s="46" t="s">
        <v>92</v>
      </c>
      <c r="AV1" s="46" t="s">
        <v>101</v>
      </c>
      <c r="AW1" s="50"/>
      <c r="AX1" s="46" t="s">
        <v>85</v>
      </c>
      <c r="AY1" s="46" t="s">
        <v>102</v>
      </c>
      <c r="AZ1" s="46" t="s">
        <v>91</v>
      </c>
      <c r="BA1" s="46" t="s">
        <v>92</v>
      </c>
      <c r="BB1" s="46" t="s">
        <v>103</v>
      </c>
      <c r="BC1" s="50"/>
      <c r="BD1" s="46" t="s">
        <v>85</v>
      </c>
      <c r="BE1" s="46" t="s">
        <v>104</v>
      </c>
      <c r="BF1" s="46" t="s">
        <v>91</v>
      </c>
      <c r="BG1" s="46" t="s">
        <v>92</v>
      </c>
      <c r="BH1" s="46" t="s">
        <v>105</v>
      </c>
      <c r="BI1" s="49"/>
    </row>
    <row r="2" spans="4:61">
      <c r="D2" s="1"/>
      <c r="W2">
        <v>0</v>
      </c>
      <c r="X2">
        <v>100</v>
      </c>
      <c r="Z2" s="52" t="s">
        <v>106</v>
      </c>
      <c r="AA2" s="43">
        <f>-184.111 - 5</f>
        <v>-189.11099999999999</v>
      </c>
      <c r="AB2" s="43"/>
      <c r="AC2" s="44">
        <v>0.5</v>
      </c>
      <c r="AD2" s="44">
        <v>-1.5</v>
      </c>
      <c r="AE2" s="43"/>
      <c r="AF2" s="53">
        <v>-0.88900000000000001</v>
      </c>
      <c r="AG2" s="44">
        <v>0.5</v>
      </c>
      <c r="AH2" s="44">
        <v>-0.7</v>
      </c>
      <c r="AI2" s="43">
        <f>(AF2*AG2) + AH2</f>
        <v>-1.1444999999999999</v>
      </c>
      <c r="AL2" s="30">
        <f xml:space="preserve"> -165.5501994 -2.3</f>
        <v>-167.85019940000001</v>
      </c>
      <c r="AN2" s="30">
        <v>10</v>
      </c>
      <c r="AO2" s="30">
        <v>-5</v>
      </c>
      <c r="AR2" s="54">
        <f xml:space="preserve"> -165.5501994 -1.55</f>
        <v>-167.10019940000001</v>
      </c>
      <c r="AS2" s="16">
        <v>-0.878</v>
      </c>
      <c r="AT2" s="30">
        <v>8</v>
      </c>
      <c r="AU2" s="30">
        <v>-10</v>
      </c>
      <c r="AV2" s="30">
        <f>(AS2*AT2) + AU2</f>
        <v>-17.024000000000001</v>
      </c>
      <c r="AX2" s="43">
        <f xml:space="preserve"> -165.5501994 -1.55</f>
        <v>-167.10019940000001</v>
      </c>
      <c r="AY2" s="43"/>
      <c r="AZ2" s="43">
        <v>17</v>
      </c>
      <c r="BA2" s="43">
        <v>-7.5</v>
      </c>
      <c r="BB2" s="43"/>
      <c r="BC2" s="55"/>
      <c r="BD2" s="54">
        <f xml:space="preserve"> -165.5501994 -1.55</f>
        <v>-167.10019940000001</v>
      </c>
      <c r="BE2" s="16"/>
      <c r="BF2" s="30">
        <v>8</v>
      </c>
      <c r="BG2" s="30">
        <v>-6</v>
      </c>
    </row>
    <row r="3" spans="4:61">
      <c r="W3">
        <v>0</v>
      </c>
      <c r="X3">
        <v>-100</v>
      </c>
      <c r="Z3" s="52" t="s">
        <v>107</v>
      </c>
      <c r="AA3" s="43">
        <f>AA2 +1.54672495336205</f>
        <v>-187.56427504663793</v>
      </c>
      <c r="AB3" s="43">
        <v>-0.70099999999999996</v>
      </c>
      <c r="AC3" s="44">
        <f>AC2</f>
        <v>0.5</v>
      </c>
      <c r="AD3" s="44">
        <f>AD2</f>
        <v>-1.5</v>
      </c>
      <c r="AE3" s="43">
        <f>(AB3*AC3) + AD3</f>
        <v>-1.8505</v>
      </c>
      <c r="AF3" s="53">
        <v>-0.221</v>
      </c>
      <c r="AG3" s="44">
        <f>AG2</f>
        <v>0.5</v>
      </c>
      <c r="AH3" s="44">
        <f>AH2</f>
        <v>-0.7</v>
      </c>
      <c r="AI3" s="43">
        <f>(AF3*AG3) + AH3</f>
        <v>-0.8105</v>
      </c>
      <c r="AL3" s="30">
        <f>AL2 +0.515574984454017</f>
        <v>-167.33462441554599</v>
      </c>
      <c r="AM3" s="30">
        <v>8.5999999999999993E-2</v>
      </c>
      <c r="AN3" s="30">
        <f>AN2</f>
        <v>10</v>
      </c>
      <c r="AO3" s="30">
        <f>AO2</f>
        <v>-5</v>
      </c>
      <c r="AP3" s="30">
        <f>(AM3*AN3) + AO3</f>
        <v>-4.1400000000000006</v>
      </c>
      <c r="AR3" s="54">
        <f>AR2 +0.515574984454017</f>
        <v>-166.58462441554599</v>
      </c>
      <c r="AS3" s="16">
        <v>-0.47799999999999998</v>
      </c>
      <c r="AT3" s="30">
        <f>AT2</f>
        <v>8</v>
      </c>
      <c r="AU3" s="30">
        <f>AU2</f>
        <v>-10</v>
      </c>
      <c r="AV3" s="30">
        <f>(AS3*AT3) + AU3</f>
        <v>-13.824</v>
      </c>
      <c r="AX3" s="43">
        <f>AX2 +0.515574984454017</f>
        <v>-166.58462441554599</v>
      </c>
      <c r="AY3" s="43"/>
      <c r="AZ3" s="43">
        <f>AZ2</f>
        <v>17</v>
      </c>
      <c r="BA3" s="43">
        <f>BA2</f>
        <v>-7.5</v>
      </c>
      <c r="BB3" s="43"/>
      <c r="BC3" s="55"/>
      <c r="BD3" s="54">
        <f>BD2 +0.515574984454017</f>
        <v>-166.58462441554599</v>
      </c>
      <c r="BE3" s="16"/>
      <c r="BF3" s="30">
        <f>BF2</f>
        <v>8</v>
      </c>
      <c r="BG3" s="30">
        <f>BG2</f>
        <v>-6</v>
      </c>
    </row>
    <row r="4" spans="4:61">
      <c r="W4" t="s">
        <v>93</v>
      </c>
      <c r="Z4" s="44"/>
      <c r="AA4" s="43">
        <f t="shared" ref="AA4:AA67" si="0">AA3 +1.54672495336205</f>
        <v>-186.01755009327587</v>
      </c>
      <c r="AB4" s="43">
        <v>0.28000000000000003</v>
      </c>
      <c r="AC4" s="44">
        <f t="shared" ref="AC4:AC11" si="1">AC3</f>
        <v>0.5</v>
      </c>
      <c r="AD4" s="44">
        <f t="shared" ref="AD4:AD11" si="2">AD3</f>
        <v>-1.5</v>
      </c>
      <c r="AE4" s="43">
        <f t="shared" ref="AE4:AE11" si="3">(AB4*AC4) + AD4</f>
        <v>-1.3599999999999999</v>
      </c>
      <c r="AF4" s="53">
        <v>0.313</v>
      </c>
      <c r="AG4" s="44">
        <f t="shared" ref="AG4:AG9" si="4">AG3</f>
        <v>0.5</v>
      </c>
      <c r="AH4" s="44">
        <f t="shared" ref="AH4:AH9" si="5">AH3</f>
        <v>-0.7</v>
      </c>
      <c r="AI4" s="43">
        <f t="shared" ref="AI4:AI9" si="6">(AF4*AG4) + AH4</f>
        <v>-0.54349999999999998</v>
      </c>
      <c r="AL4" s="30">
        <f t="shared" ref="AL4:AL67" si="7">AL3 +0.515574984454017</f>
        <v>-166.81904943109197</v>
      </c>
      <c r="AM4" s="30">
        <v>0.248</v>
      </c>
      <c r="AN4" s="30">
        <f t="shared" ref="AN4:AO5" si="8">AN3</f>
        <v>10</v>
      </c>
      <c r="AO4" s="30">
        <f t="shared" si="8"/>
        <v>-5</v>
      </c>
      <c r="AP4" s="30">
        <f t="shared" ref="AP4:AP5" si="9">(AM4*AN4) + AO4</f>
        <v>-2.52</v>
      </c>
      <c r="AR4" s="54">
        <f t="shared" ref="AR4:AR67" si="10">AR3 +0.515574984454017</f>
        <v>-166.06904943109197</v>
      </c>
      <c r="AS4" s="16">
        <v>3.3000000000000002E-2</v>
      </c>
      <c r="AT4" s="30">
        <f t="shared" ref="AT4:AU4" si="11">AT3</f>
        <v>8</v>
      </c>
      <c r="AU4" s="30">
        <f t="shared" si="11"/>
        <v>-10</v>
      </c>
      <c r="AV4" s="30">
        <f t="shared" ref="AV4" si="12">(AS4*AT4) + AU4</f>
        <v>-9.7360000000000007</v>
      </c>
      <c r="AX4" s="43">
        <f t="shared" ref="AX4:AX67" si="13">AX3 +0.515574984454017</f>
        <v>-166.06904943109197</v>
      </c>
      <c r="AY4" s="43"/>
      <c r="AZ4" s="43">
        <f t="shared" ref="AZ4:BA4" si="14">AZ3</f>
        <v>17</v>
      </c>
      <c r="BA4" s="43">
        <f t="shared" si="14"/>
        <v>-7.5</v>
      </c>
      <c r="BB4" s="43"/>
      <c r="BC4" s="55"/>
      <c r="BD4" s="54">
        <f t="shared" ref="BD4:BD67" si="15">BD3 +0.515574984454017</f>
        <v>-166.06904943109197</v>
      </c>
      <c r="BE4" s="16"/>
      <c r="BF4" s="30">
        <f t="shared" ref="BF4:BG4" si="16">BF3</f>
        <v>8</v>
      </c>
      <c r="BG4" s="30">
        <f t="shared" si="16"/>
        <v>-6</v>
      </c>
    </row>
    <row r="5" spans="4:61">
      <c r="W5" t="s">
        <v>94</v>
      </c>
      <c r="Z5" s="44"/>
      <c r="AA5" s="43">
        <f t="shared" si="0"/>
        <v>-184.47082513991381</v>
      </c>
      <c r="AB5" s="43">
        <v>1.1339999999999999</v>
      </c>
      <c r="AC5" s="44">
        <f t="shared" si="1"/>
        <v>0.5</v>
      </c>
      <c r="AD5" s="44">
        <f t="shared" si="2"/>
        <v>-1.5</v>
      </c>
      <c r="AE5" s="43">
        <f t="shared" si="3"/>
        <v>-0.93300000000000005</v>
      </c>
      <c r="AF5" s="53">
        <v>0.64800000000000002</v>
      </c>
      <c r="AG5" s="44">
        <f t="shared" si="4"/>
        <v>0.5</v>
      </c>
      <c r="AH5" s="44">
        <f t="shared" si="5"/>
        <v>-0.7</v>
      </c>
      <c r="AI5" s="43">
        <f t="shared" si="6"/>
        <v>-0.37599999999999995</v>
      </c>
      <c r="AL5" s="30">
        <f t="shared" si="7"/>
        <v>-166.30347444663795</v>
      </c>
      <c r="AM5" s="30">
        <v>0.28799999999999998</v>
      </c>
      <c r="AN5" s="30">
        <f t="shared" si="8"/>
        <v>10</v>
      </c>
      <c r="AO5" s="30">
        <f t="shared" si="8"/>
        <v>-5</v>
      </c>
      <c r="AP5" s="30">
        <f t="shared" si="9"/>
        <v>-2.12</v>
      </c>
      <c r="AR5" s="54">
        <f t="shared" si="10"/>
        <v>-165.55347444663795</v>
      </c>
      <c r="AS5" s="16">
        <v>0.68899999999999995</v>
      </c>
      <c r="AT5" s="30">
        <f t="shared" ref="AT5:AU5" si="17">AT4</f>
        <v>8</v>
      </c>
      <c r="AU5" s="30">
        <f t="shared" si="17"/>
        <v>-10</v>
      </c>
      <c r="AV5" s="30">
        <f t="shared" ref="AV5:AV68" si="18">(AS5*AT5) + AU5</f>
        <v>-4.4880000000000004</v>
      </c>
      <c r="AX5" s="43">
        <f t="shared" si="13"/>
        <v>-165.55347444663795</v>
      </c>
      <c r="AY5" s="43"/>
      <c r="AZ5" s="43">
        <f t="shared" ref="AZ5:BA5" si="19">AZ4</f>
        <v>17</v>
      </c>
      <c r="BA5" s="43">
        <f t="shared" si="19"/>
        <v>-7.5</v>
      </c>
      <c r="BB5" s="43"/>
      <c r="BC5" s="55"/>
      <c r="BD5" s="54">
        <f t="shared" si="15"/>
        <v>-165.55347444663795</v>
      </c>
      <c r="BE5" s="16"/>
      <c r="BF5" s="30">
        <f t="shared" ref="BF5:BG5" si="20">BF4</f>
        <v>8</v>
      </c>
      <c r="BG5" s="30">
        <f t="shared" si="20"/>
        <v>-6</v>
      </c>
    </row>
    <row r="6" spans="4:61">
      <c r="W6" t="s">
        <v>95</v>
      </c>
      <c r="Z6" s="44"/>
      <c r="AA6" s="43">
        <f t="shared" si="0"/>
        <v>-182.92410018655175</v>
      </c>
      <c r="AB6" s="43">
        <v>1.0369999999999999</v>
      </c>
      <c r="AC6" s="44">
        <f t="shared" si="1"/>
        <v>0.5</v>
      </c>
      <c r="AD6" s="44">
        <f t="shared" si="2"/>
        <v>-1.5</v>
      </c>
      <c r="AE6" s="43">
        <f t="shared" si="3"/>
        <v>-0.98150000000000004</v>
      </c>
      <c r="AF6" s="53">
        <v>0.501</v>
      </c>
      <c r="AG6" s="44">
        <f t="shared" si="4"/>
        <v>0.5</v>
      </c>
      <c r="AH6" s="44">
        <f t="shared" si="5"/>
        <v>-0.7</v>
      </c>
      <c r="AI6" s="43">
        <f t="shared" si="6"/>
        <v>-0.44949999999999996</v>
      </c>
      <c r="AL6" s="30">
        <f t="shared" si="7"/>
        <v>-165.78789946218393</v>
      </c>
      <c r="AM6" s="30">
        <v>0.193</v>
      </c>
      <c r="AN6" s="30">
        <f t="shared" ref="AN6:AO6" si="21">AN5</f>
        <v>10</v>
      </c>
      <c r="AO6" s="30">
        <f t="shared" si="21"/>
        <v>-5</v>
      </c>
      <c r="AP6" s="30">
        <f t="shared" ref="AP6:AP69" si="22">(AM6*AN6) + AO6</f>
        <v>-3.07</v>
      </c>
      <c r="AR6" s="54">
        <f t="shared" si="10"/>
        <v>-165.03789946218393</v>
      </c>
      <c r="AS6" s="16">
        <v>0.67800000000000005</v>
      </c>
      <c r="AT6" s="30">
        <f t="shared" ref="AT6:AU6" si="23">AT5</f>
        <v>8</v>
      </c>
      <c r="AU6" s="30">
        <f t="shared" si="23"/>
        <v>-10</v>
      </c>
      <c r="AV6" s="30">
        <f t="shared" si="18"/>
        <v>-4.5759999999999996</v>
      </c>
      <c r="AX6" s="43">
        <f t="shared" si="13"/>
        <v>-165.03789946218393</v>
      </c>
      <c r="AY6" s="43"/>
      <c r="AZ6" s="43">
        <f t="shared" ref="AZ6:BA6" si="24">AZ5</f>
        <v>17</v>
      </c>
      <c r="BA6" s="43">
        <f t="shared" si="24"/>
        <v>-7.5</v>
      </c>
      <c r="BB6" s="43"/>
      <c r="BC6" s="55"/>
      <c r="BD6" s="54">
        <f t="shared" si="15"/>
        <v>-165.03789946218393</v>
      </c>
      <c r="BE6" s="16"/>
      <c r="BF6" s="30">
        <f t="shared" ref="BF6:BG6" si="25">BF5</f>
        <v>8</v>
      </c>
      <c r="BG6" s="30">
        <f t="shared" si="25"/>
        <v>-6</v>
      </c>
    </row>
    <row r="7" spans="4:61">
      <c r="W7" t="s">
        <v>96</v>
      </c>
      <c r="Z7" s="44"/>
      <c r="AA7" s="43">
        <f t="shared" si="0"/>
        <v>-181.3773752331897</v>
      </c>
      <c r="AB7" s="43">
        <v>0.17699999999999999</v>
      </c>
      <c r="AC7" s="44">
        <f t="shared" si="1"/>
        <v>0.5</v>
      </c>
      <c r="AD7" s="44">
        <f t="shared" si="2"/>
        <v>-1.5</v>
      </c>
      <c r="AE7" s="43">
        <f t="shared" si="3"/>
        <v>-1.4115</v>
      </c>
      <c r="AF7" s="53">
        <v>0.35199999999999998</v>
      </c>
      <c r="AG7" s="44">
        <f t="shared" si="4"/>
        <v>0.5</v>
      </c>
      <c r="AH7" s="44">
        <f t="shared" si="5"/>
        <v>-0.7</v>
      </c>
      <c r="AI7" s="43">
        <f t="shared" si="6"/>
        <v>-0.52400000000000002</v>
      </c>
      <c r="AL7" s="30">
        <f t="shared" si="7"/>
        <v>-165.27232447772991</v>
      </c>
      <c r="AM7" s="30">
        <v>-1.9E-2</v>
      </c>
      <c r="AN7" s="30">
        <f t="shared" ref="AN7:AO7" si="26">AN6</f>
        <v>10</v>
      </c>
      <c r="AO7" s="30">
        <f t="shared" si="26"/>
        <v>-5</v>
      </c>
      <c r="AP7" s="30">
        <f t="shared" si="22"/>
        <v>-5.19</v>
      </c>
      <c r="AR7" s="54">
        <f t="shared" si="10"/>
        <v>-164.52232447772991</v>
      </c>
      <c r="AS7" s="30">
        <v>0.27800000000000002</v>
      </c>
      <c r="AT7" s="30">
        <f t="shared" ref="AT7:AU7" si="27">AT6</f>
        <v>8</v>
      </c>
      <c r="AU7" s="30">
        <f t="shared" si="27"/>
        <v>-10</v>
      </c>
      <c r="AV7" s="30">
        <f t="shared" si="18"/>
        <v>-7.7759999999999998</v>
      </c>
      <c r="AX7" s="43">
        <f t="shared" si="13"/>
        <v>-164.52232447772991</v>
      </c>
      <c r="AY7" s="43"/>
      <c r="AZ7" s="43">
        <f t="shared" ref="AZ7:BA7" si="28">AZ6</f>
        <v>17</v>
      </c>
      <c r="BA7" s="43">
        <f t="shared" si="28"/>
        <v>-7.5</v>
      </c>
      <c r="BB7" s="43"/>
      <c r="BC7" s="55"/>
      <c r="BD7" s="54">
        <f t="shared" si="15"/>
        <v>-164.52232447772991</v>
      </c>
      <c r="BF7" s="30">
        <f t="shared" ref="BF7:BG7" si="29">BF6</f>
        <v>8</v>
      </c>
      <c r="BG7" s="30">
        <f t="shared" si="29"/>
        <v>-6</v>
      </c>
    </row>
    <row r="8" spans="4:61">
      <c r="W8" t="s">
        <v>97</v>
      </c>
      <c r="Z8" s="44"/>
      <c r="AA8" s="43">
        <f t="shared" si="0"/>
        <v>-179.83065027982764</v>
      </c>
      <c r="AB8" s="43">
        <v>-0.628</v>
      </c>
      <c r="AC8" s="44">
        <f t="shared" si="1"/>
        <v>0.5</v>
      </c>
      <c r="AD8" s="44">
        <f t="shared" si="2"/>
        <v>-1.5</v>
      </c>
      <c r="AE8" s="43">
        <f t="shared" si="3"/>
        <v>-1.8140000000000001</v>
      </c>
      <c r="AF8" s="53">
        <v>0.123</v>
      </c>
      <c r="AG8" s="44">
        <f t="shared" si="4"/>
        <v>0.5</v>
      </c>
      <c r="AH8" s="44">
        <f t="shared" si="5"/>
        <v>-0.7</v>
      </c>
      <c r="AI8" s="43">
        <f t="shared" si="6"/>
        <v>-0.63849999999999996</v>
      </c>
      <c r="AL8" s="30">
        <f t="shared" si="7"/>
        <v>-164.75674949327589</v>
      </c>
      <c r="AM8" s="30">
        <v>-0.30099999999999999</v>
      </c>
      <c r="AN8" s="30">
        <f t="shared" ref="AN8:AO8" si="30">AN7</f>
        <v>10</v>
      </c>
      <c r="AO8" s="30">
        <f t="shared" si="30"/>
        <v>-5</v>
      </c>
      <c r="AP8" s="30">
        <f t="shared" si="22"/>
        <v>-8.01</v>
      </c>
      <c r="AR8" s="54">
        <f t="shared" si="10"/>
        <v>-164.00674949327589</v>
      </c>
      <c r="AS8" s="30">
        <v>-0.24399999999999999</v>
      </c>
      <c r="AT8" s="30">
        <f t="shared" ref="AT8:AU8" si="31">AT7</f>
        <v>8</v>
      </c>
      <c r="AU8" s="30">
        <f t="shared" si="31"/>
        <v>-10</v>
      </c>
      <c r="AV8" s="30">
        <f t="shared" si="18"/>
        <v>-11.952</v>
      </c>
      <c r="AX8" s="43">
        <f t="shared" si="13"/>
        <v>-164.00674949327589</v>
      </c>
      <c r="AY8" s="43"/>
      <c r="AZ8" s="43">
        <f t="shared" ref="AZ8:BA8" si="32">AZ7</f>
        <v>17</v>
      </c>
      <c r="BA8" s="43">
        <f t="shared" si="32"/>
        <v>-7.5</v>
      </c>
      <c r="BB8" s="43"/>
      <c r="BC8" s="55"/>
      <c r="BD8" s="54">
        <f t="shared" si="15"/>
        <v>-164.00674949327589</v>
      </c>
      <c r="BF8" s="30">
        <f t="shared" ref="BF8:BG8" si="33">BF7</f>
        <v>8</v>
      </c>
      <c r="BG8" s="30">
        <f t="shared" si="33"/>
        <v>-6</v>
      </c>
    </row>
    <row r="9" spans="4:61">
      <c r="Z9" s="44"/>
      <c r="AA9" s="43">
        <f t="shared" si="0"/>
        <v>-178.28392532646558</v>
      </c>
      <c r="AB9" s="43">
        <v>-0.72199999999999998</v>
      </c>
      <c r="AC9" s="44">
        <f t="shared" si="1"/>
        <v>0.5</v>
      </c>
      <c r="AD9" s="44">
        <f t="shared" si="2"/>
        <v>-1.5</v>
      </c>
      <c r="AE9" s="43">
        <f t="shared" si="3"/>
        <v>-1.861</v>
      </c>
      <c r="AF9" s="53">
        <v>0.06</v>
      </c>
      <c r="AG9" s="44">
        <f t="shared" si="4"/>
        <v>0.5</v>
      </c>
      <c r="AH9" s="44">
        <f t="shared" si="5"/>
        <v>-0.7</v>
      </c>
      <c r="AI9" s="43">
        <f t="shared" si="6"/>
        <v>-0.66999999999999993</v>
      </c>
      <c r="AL9" s="30">
        <f t="shared" si="7"/>
        <v>-164.24117450882187</v>
      </c>
      <c r="AM9" s="30">
        <v>-0.33200000000000002</v>
      </c>
      <c r="AN9" s="30">
        <f t="shared" ref="AN9:AO9" si="34">AN8</f>
        <v>10</v>
      </c>
      <c r="AO9" s="30">
        <f t="shared" si="34"/>
        <v>-5</v>
      </c>
      <c r="AP9" s="30">
        <f t="shared" si="22"/>
        <v>-8.32</v>
      </c>
      <c r="AR9" s="54">
        <f t="shared" si="10"/>
        <v>-163.49117450882187</v>
      </c>
      <c r="AS9" s="30">
        <v>-0.41099999999999998</v>
      </c>
      <c r="AT9" s="30">
        <f t="shared" ref="AT9:AU9" si="35">AT8</f>
        <v>8</v>
      </c>
      <c r="AU9" s="30">
        <f t="shared" si="35"/>
        <v>-10</v>
      </c>
      <c r="AV9" s="30">
        <f t="shared" si="18"/>
        <v>-13.288</v>
      </c>
      <c r="AX9" s="43">
        <f t="shared" si="13"/>
        <v>-163.49117450882187</v>
      </c>
      <c r="AY9" s="43"/>
      <c r="AZ9" s="43">
        <f t="shared" ref="AZ9:BA9" si="36">AZ8</f>
        <v>17</v>
      </c>
      <c r="BA9" s="43">
        <f t="shared" si="36"/>
        <v>-7.5</v>
      </c>
      <c r="BB9" s="43"/>
      <c r="BC9" s="55"/>
      <c r="BD9" s="54">
        <f t="shared" si="15"/>
        <v>-163.49117450882187</v>
      </c>
      <c r="BF9" s="30">
        <f t="shared" ref="BF9:BG9" si="37">BF8</f>
        <v>8</v>
      </c>
      <c r="BG9" s="30">
        <f t="shared" si="37"/>
        <v>-6</v>
      </c>
    </row>
    <row r="10" spans="4:61">
      <c r="Z10" s="44"/>
      <c r="AA10" s="43">
        <f t="shared" si="0"/>
        <v>-176.73720037310352</v>
      </c>
      <c r="AB10" s="43">
        <v>-0.33500000000000002</v>
      </c>
      <c r="AC10" s="44">
        <f t="shared" si="1"/>
        <v>0.5</v>
      </c>
      <c r="AD10" s="44">
        <f t="shared" si="2"/>
        <v>-1.5</v>
      </c>
      <c r="AE10" s="43">
        <f t="shared" si="3"/>
        <v>-1.6675</v>
      </c>
      <c r="AF10" s="53">
        <v>0</v>
      </c>
      <c r="AG10" s="44">
        <f t="shared" ref="AG10:AG73" si="38">AG9</f>
        <v>0.5</v>
      </c>
      <c r="AH10" s="44">
        <f t="shared" ref="AH10:AH73" si="39">AH9</f>
        <v>-0.7</v>
      </c>
      <c r="AI10" s="43">
        <f t="shared" ref="AI10:AI73" si="40">(AF10*AG10) + AH10</f>
        <v>-0.7</v>
      </c>
      <c r="AL10" s="30">
        <f t="shared" si="7"/>
        <v>-163.72559952436785</v>
      </c>
      <c r="AM10" s="30">
        <v>-0.19700000000000001</v>
      </c>
      <c r="AN10" s="30">
        <f t="shared" ref="AN10:AO10" si="41">AN9</f>
        <v>10</v>
      </c>
      <c r="AO10" s="30">
        <f t="shared" si="41"/>
        <v>-5</v>
      </c>
      <c r="AP10" s="30">
        <f t="shared" si="22"/>
        <v>-6.9700000000000006</v>
      </c>
      <c r="AR10" s="54">
        <f t="shared" si="10"/>
        <v>-162.97559952436785</v>
      </c>
      <c r="AS10" s="30">
        <v>-4.3999999999999997E-2</v>
      </c>
      <c r="AT10" s="30">
        <f t="shared" ref="AT10:AU10" si="42">AT9</f>
        <v>8</v>
      </c>
      <c r="AU10" s="30">
        <f t="shared" si="42"/>
        <v>-10</v>
      </c>
      <c r="AV10" s="30">
        <f t="shared" si="18"/>
        <v>-10.352</v>
      </c>
      <c r="AX10" s="43">
        <f t="shared" si="13"/>
        <v>-162.97559952436785</v>
      </c>
      <c r="AY10" s="43"/>
      <c r="AZ10" s="43">
        <f t="shared" ref="AZ10:BA10" si="43">AZ9</f>
        <v>17</v>
      </c>
      <c r="BA10" s="43">
        <f t="shared" si="43"/>
        <v>-7.5</v>
      </c>
      <c r="BB10" s="43"/>
      <c r="BC10" s="55"/>
      <c r="BD10" s="54">
        <f t="shared" si="15"/>
        <v>-162.97559952436785</v>
      </c>
      <c r="BF10" s="30">
        <f t="shared" ref="BF10:BG10" si="44">BF9</f>
        <v>8</v>
      </c>
      <c r="BG10" s="30">
        <f t="shared" si="44"/>
        <v>-6</v>
      </c>
    </row>
    <row r="11" spans="4:61">
      <c r="Z11" s="44"/>
      <c r="AA11" s="43">
        <f t="shared" si="0"/>
        <v>-175.19047541974146</v>
      </c>
      <c r="AB11" s="43">
        <v>-4.4999999999999998E-2</v>
      </c>
      <c r="AC11" s="44">
        <f t="shared" si="1"/>
        <v>0.5</v>
      </c>
      <c r="AD11" s="44">
        <f t="shared" si="2"/>
        <v>-1.5</v>
      </c>
      <c r="AE11" s="43">
        <f t="shared" si="3"/>
        <v>-1.5225</v>
      </c>
      <c r="AF11" s="53">
        <v>0</v>
      </c>
      <c r="AG11" s="44">
        <f t="shared" si="38"/>
        <v>0.5</v>
      </c>
      <c r="AH11" s="44">
        <f t="shared" si="39"/>
        <v>-0.7</v>
      </c>
      <c r="AI11" s="43">
        <f t="shared" si="40"/>
        <v>-0.7</v>
      </c>
      <c r="AL11" s="30">
        <f t="shared" si="7"/>
        <v>-163.21002453991383</v>
      </c>
      <c r="AM11" s="30">
        <v>8.7999999999999995E-2</v>
      </c>
      <c r="AN11" s="30">
        <f t="shared" ref="AN11:AO11" si="45">AN10</f>
        <v>10</v>
      </c>
      <c r="AO11" s="30">
        <f t="shared" si="45"/>
        <v>-5</v>
      </c>
      <c r="AP11" s="30">
        <f t="shared" si="22"/>
        <v>-4.12</v>
      </c>
      <c r="AR11" s="54">
        <f t="shared" si="10"/>
        <v>-162.46002453991383</v>
      </c>
      <c r="AS11" s="30">
        <v>0.28899999999999998</v>
      </c>
      <c r="AT11" s="30">
        <f t="shared" ref="AT11:AU11" si="46">AT10</f>
        <v>8</v>
      </c>
      <c r="AU11" s="30">
        <f t="shared" si="46"/>
        <v>-10</v>
      </c>
      <c r="AV11" s="30">
        <f t="shared" si="18"/>
        <v>-7.6880000000000006</v>
      </c>
      <c r="AX11" s="43">
        <f t="shared" si="13"/>
        <v>-162.46002453991383</v>
      </c>
      <c r="AY11" s="43"/>
      <c r="AZ11" s="43">
        <f t="shared" ref="AZ11:BA11" si="47">AZ10</f>
        <v>17</v>
      </c>
      <c r="BA11" s="43">
        <f t="shared" si="47"/>
        <v>-7.5</v>
      </c>
      <c r="BB11" s="43"/>
      <c r="BC11" s="55"/>
      <c r="BD11" s="54">
        <f t="shared" si="15"/>
        <v>-162.46002453991383</v>
      </c>
      <c r="BF11" s="30">
        <f t="shared" ref="BF11:BG11" si="48">BF10</f>
        <v>8</v>
      </c>
      <c r="BG11" s="30">
        <f t="shared" si="48"/>
        <v>-6</v>
      </c>
    </row>
    <row r="12" spans="4:61">
      <c r="Z12" s="44"/>
      <c r="AA12" s="43">
        <f t="shared" si="0"/>
        <v>-173.6437504663794</v>
      </c>
      <c r="AB12" s="43">
        <v>0.17199999999999999</v>
      </c>
      <c r="AC12" s="44">
        <f t="shared" ref="AC12:AC75" si="49">AC11</f>
        <v>0.5</v>
      </c>
      <c r="AD12" s="44">
        <f t="shared" ref="AD12:AD75" si="50">AD11</f>
        <v>-1.5</v>
      </c>
      <c r="AE12" s="43">
        <f t="shared" ref="AE12:AE75" si="51">(AB12*AC12) + AD12</f>
        <v>-1.4139999999999999</v>
      </c>
      <c r="AF12" s="53">
        <v>1E-3</v>
      </c>
      <c r="AG12" s="44">
        <f t="shared" si="38"/>
        <v>0.5</v>
      </c>
      <c r="AH12" s="44">
        <f t="shared" si="39"/>
        <v>-0.7</v>
      </c>
      <c r="AI12" s="43">
        <f t="shared" si="40"/>
        <v>-0.69950000000000001</v>
      </c>
      <c r="AL12" s="30">
        <f t="shared" si="7"/>
        <v>-162.69444955545981</v>
      </c>
      <c r="AM12" s="30">
        <v>0.17699999999999999</v>
      </c>
      <c r="AN12" s="30">
        <f t="shared" ref="AN12:AO12" si="52">AN11</f>
        <v>10</v>
      </c>
      <c r="AO12" s="30">
        <f t="shared" si="52"/>
        <v>-5</v>
      </c>
      <c r="AP12" s="30">
        <f t="shared" si="22"/>
        <v>-3.23</v>
      </c>
      <c r="AR12" s="54">
        <f t="shared" si="10"/>
        <v>-161.94444955545981</v>
      </c>
      <c r="AS12" s="30">
        <v>0.72199999999999998</v>
      </c>
      <c r="AT12" s="30">
        <f t="shared" ref="AT12:AU12" si="53">AT11</f>
        <v>8</v>
      </c>
      <c r="AU12" s="30">
        <f t="shared" si="53"/>
        <v>-10</v>
      </c>
      <c r="AV12" s="30">
        <f t="shared" si="18"/>
        <v>-4.2240000000000002</v>
      </c>
      <c r="AX12" s="43">
        <f t="shared" si="13"/>
        <v>-161.94444955545981</v>
      </c>
      <c r="AY12" s="43"/>
      <c r="AZ12" s="43">
        <f t="shared" ref="AZ12:BA12" si="54">AZ11</f>
        <v>17</v>
      </c>
      <c r="BA12" s="43">
        <f t="shared" si="54"/>
        <v>-7.5</v>
      </c>
      <c r="BB12" s="43"/>
      <c r="BC12" s="55"/>
      <c r="BD12" s="54">
        <f t="shared" si="15"/>
        <v>-161.94444955545981</v>
      </c>
      <c r="BF12" s="30">
        <f t="shared" ref="BF12:BG12" si="55">BF11</f>
        <v>8</v>
      </c>
      <c r="BG12" s="30">
        <f t="shared" si="55"/>
        <v>-6</v>
      </c>
    </row>
    <row r="13" spans="4:61">
      <c r="Z13" s="44"/>
      <c r="AA13" s="43">
        <f t="shared" si="0"/>
        <v>-172.09702551301734</v>
      </c>
      <c r="AB13" s="43">
        <v>0.19600000000000001</v>
      </c>
      <c r="AC13" s="44">
        <f t="shared" si="49"/>
        <v>0.5</v>
      </c>
      <c r="AD13" s="44">
        <f t="shared" si="50"/>
        <v>-1.5</v>
      </c>
      <c r="AE13" s="43">
        <f t="shared" si="51"/>
        <v>-1.4019999999999999</v>
      </c>
      <c r="AF13" s="53">
        <v>1.2E-2</v>
      </c>
      <c r="AG13" s="44">
        <f t="shared" si="38"/>
        <v>0.5</v>
      </c>
      <c r="AH13" s="44">
        <f t="shared" si="39"/>
        <v>-0.7</v>
      </c>
      <c r="AI13" s="43">
        <f t="shared" si="40"/>
        <v>-0.69399999999999995</v>
      </c>
      <c r="AL13" s="30">
        <f t="shared" si="7"/>
        <v>-162.17887457100579</v>
      </c>
      <c r="AM13" s="30">
        <v>0.127</v>
      </c>
      <c r="AN13" s="30">
        <f t="shared" ref="AN13:AO13" si="56">AN12</f>
        <v>10</v>
      </c>
      <c r="AO13" s="30">
        <f t="shared" si="56"/>
        <v>-5</v>
      </c>
      <c r="AP13" s="30">
        <f t="shared" si="22"/>
        <v>-3.73</v>
      </c>
      <c r="AR13" s="54">
        <f t="shared" si="10"/>
        <v>-161.42887457100579</v>
      </c>
      <c r="AS13" s="30">
        <v>0.42199999999999999</v>
      </c>
      <c r="AT13" s="30">
        <f t="shared" ref="AT13:AU13" si="57">AT12</f>
        <v>8</v>
      </c>
      <c r="AU13" s="30">
        <f t="shared" si="57"/>
        <v>-10</v>
      </c>
      <c r="AV13" s="30">
        <f t="shared" si="18"/>
        <v>-6.6240000000000006</v>
      </c>
      <c r="AX13" s="43">
        <f t="shared" si="13"/>
        <v>-161.42887457100579</v>
      </c>
      <c r="AY13" s="43"/>
      <c r="AZ13" s="43">
        <f t="shared" ref="AZ13:BA13" si="58">AZ12</f>
        <v>17</v>
      </c>
      <c r="BA13" s="43">
        <f t="shared" si="58"/>
        <v>-7.5</v>
      </c>
      <c r="BB13" s="43"/>
      <c r="BC13" s="55"/>
      <c r="BD13" s="54">
        <f t="shared" si="15"/>
        <v>-161.42887457100579</v>
      </c>
      <c r="BF13" s="30">
        <f t="shared" ref="BF13:BG13" si="59">BF12</f>
        <v>8</v>
      </c>
      <c r="BG13" s="30">
        <f t="shared" si="59"/>
        <v>-6</v>
      </c>
    </row>
    <row r="14" spans="4:61">
      <c r="Z14" s="44"/>
      <c r="AA14" s="43">
        <f t="shared" si="0"/>
        <v>-170.55030055965528</v>
      </c>
      <c r="AB14" s="43">
        <v>0.33200000000000002</v>
      </c>
      <c r="AC14" s="44">
        <f t="shared" si="49"/>
        <v>0.5</v>
      </c>
      <c r="AD14" s="44">
        <f t="shared" si="50"/>
        <v>-1.5</v>
      </c>
      <c r="AE14" s="43">
        <f t="shared" si="51"/>
        <v>-1.3340000000000001</v>
      </c>
      <c r="AF14" s="53">
        <v>3.3000000000000002E-2</v>
      </c>
      <c r="AG14" s="44">
        <f t="shared" si="38"/>
        <v>0.5</v>
      </c>
      <c r="AH14" s="44">
        <f t="shared" si="39"/>
        <v>-0.7</v>
      </c>
      <c r="AI14" s="43">
        <f t="shared" si="40"/>
        <v>-0.6835</v>
      </c>
      <c r="AL14" s="30">
        <f t="shared" si="7"/>
        <v>-161.66329958655177</v>
      </c>
      <c r="AM14" s="30">
        <v>-4.1000000000000002E-2</v>
      </c>
      <c r="AN14" s="30">
        <f t="shared" ref="AN14:AO14" si="60">AN13</f>
        <v>10</v>
      </c>
      <c r="AO14" s="30">
        <f t="shared" si="60"/>
        <v>-5</v>
      </c>
      <c r="AP14" s="30">
        <f t="shared" si="22"/>
        <v>-5.41</v>
      </c>
      <c r="AR14" s="54">
        <f t="shared" si="10"/>
        <v>-160.91329958655177</v>
      </c>
      <c r="AS14" s="30">
        <v>0.156</v>
      </c>
      <c r="AT14" s="30">
        <f t="shared" ref="AT14:AU14" si="61">AT13</f>
        <v>8</v>
      </c>
      <c r="AU14" s="30">
        <f t="shared" si="61"/>
        <v>-10</v>
      </c>
      <c r="AV14" s="30">
        <f t="shared" si="18"/>
        <v>-8.7520000000000007</v>
      </c>
      <c r="AX14" s="43">
        <f t="shared" si="13"/>
        <v>-160.91329958655177</v>
      </c>
      <c r="AY14" s="43"/>
      <c r="AZ14" s="43">
        <f t="shared" ref="AZ14:BA14" si="62">AZ13</f>
        <v>17</v>
      </c>
      <c r="BA14" s="43">
        <f t="shared" si="62"/>
        <v>-7.5</v>
      </c>
      <c r="BB14" s="43"/>
      <c r="BC14" s="55"/>
      <c r="BD14" s="54">
        <f t="shared" si="15"/>
        <v>-160.91329958655177</v>
      </c>
      <c r="BF14" s="30">
        <f t="shared" ref="BF14:BG14" si="63">BF13</f>
        <v>8</v>
      </c>
      <c r="BG14" s="30">
        <f t="shared" si="63"/>
        <v>-6</v>
      </c>
    </row>
    <row r="15" spans="4:61">
      <c r="Z15" s="44"/>
      <c r="AA15" s="43">
        <f t="shared" si="0"/>
        <v>-169.00357560629323</v>
      </c>
      <c r="AB15" s="43">
        <v>0.13900000000000001</v>
      </c>
      <c r="AC15" s="44">
        <f t="shared" si="49"/>
        <v>0.5</v>
      </c>
      <c r="AD15" s="44">
        <f t="shared" si="50"/>
        <v>-1.5</v>
      </c>
      <c r="AE15" s="43">
        <f t="shared" si="51"/>
        <v>-1.4304999999999999</v>
      </c>
      <c r="AF15" s="53">
        <v>7.3999999999999996E-2</v>
      </c>
      <c r="AG15" s="44">
        <f t="shared" si="38"/>
        <v>0.5</v>
      </c>
      <c r="AH15" s="44">
        <f t="shared" si="39"/>
        <v>-0.7</v>
      </c>
      <c r="AI15" s="43">
        <f t="shared" si="40"/>
        <v>-0.66299999999999992</v>
      </c>
      <c r="AL15" s="30">
        <f t="shared" si="7"/>
        <v>-161.14772460209775</v>
      </c>
      <c r="AM15" s="30">
        <v>-4.9000000000000002E-2</v>
      </c>
      <c r="AN15" s="30">
        <f t="shared" ref="AN15:AO15" si="64">AN14</f>
        <v>10</v>
      </c>
      <c r="AO15" s="30">
        <f t="shared" si="64"/>
        <v>-5</v>
      </c>
      <c r="AP15" s="30">
        <f t="shared" si="22"/>
        <v>-5.49</v>
      </c>
      <c r="AR15" s="54">
        <f t="shared" si="10"/>
        <v>-160.39772460209775</v>
      </c>
      <c r="AS15" s="30">
        <v>-0.42199999999999999</v>
      </c>
      <c r="AT15" s="30">
        <f t="shared" ref="AT15:AU15" si="65">AT14</f>
        <v>8</v>
      </c>
      <c r="AU15" s="30">
        <f t="shared" si="65"/>
        <v>-10</v>
      </c>
      <c r="AV15" s="30">
        <f t="shared" si="18"/>
        <v>-13.375999999999999</v>
      </c>
      <c r="AX15" s="43">
        <f t="shared" si="13"/>
        <v>-160.39772460209775</v>
      </c>
      <c r="AY15" s="43"/>
      <c r="AZ15" s="43">
        <f t="shared" ref="AZ15:BA15" si="66">AZ14</f>
        <v>17</v>
      </c>
      <c r="BA15" s="43">
        <f t="shared" si="66"/>
        <v>-7.5</v>
      </c>
      <c r="BB15" s="43"/>
      <c r="BC15" s="55"/>
      <c r="BD15" s="54">
        <f t="shared" si="15"/>
        <v>-160.39772460209775</v>
      </c>
      <c r="BF15" s="30">
        <f t="shared" ref="BF15:BG15" si="67">BF14</f>
        <v>8</v>
      </c>
      <c r="BG15" s="30">
        <f t="shared" si="67"/>
        <v>-6</v>
      </c>
    </row>
    <row r="16" spans="4:61">
      <c r="Z16" s="44"/>
      <c r="AA16" s="43">
        <f t="shared" si="0"/>
        <v>-167.45685065293117</v>
      </c>
      <c r="AB16" s="43">
        <v>-1.9E-2</v>
      </c>
      <c r="AC16" s="44">
        <f t="shared" si="49"/>
        <v>0.5</v>
      </c>
      <c r="AD16" s="44">
        <f t="shared" si="50"/>
        <v>-1.5</v>
      </c>
      <c r="AE16" s="43">
        <f t="shared" si="51"/>
        <v>-1.5095000000000001</v>
      </c>
      <c r="AF16" s="53">
        <v>0.02</v>
      </c>
      <c r="AG16" s="44">
        <f t="shared" si="38"/>
        <v>0.5</v>
      </c>
      <c r="AH16" s="44">
        <f t="shared" si="39"/>
        <v>-0.7</v>
      </c>
      <c r="AI16" s="43">
        <f t="shared" si="40"/>
        <v>-0.69</v>
      </c>
      <c r="AL16" s="30">
        <f t="shared" si="7"/>
        <v>-160.63214961764373</v>
      </c>
      <c r="AM16" s="30">
        <v>-2.3E-2</v>
      </c>
      <c r="AN16" s="30">
        <f t="shared" ref="AN16:AO16" si="68">AN15</f>
        <v>10</v>
      </c>
      <c r="AO16" s="30">
        <f t="shared" si="68"/>
        <v>-5</v>
      </c>
      <c r="AP16" s="30">
        <f t="shared" si="22"/>
        <v>-5.23</v>
      </c>
      <c r="AR16" s="54">
        <f t="shared" si="10"/>
        <v>-159.88214961764373</v>
      </c>
      <c r="AS16" s="30">
        <v>-0.3</v>
      </c>
      <c r="AT16" s="30">
        <f t="shared" ref="AT16:AU16" si="69">AT15</f>
        <v>8</v>
      </c>
      <c r="AU16" s="30">
        <f t="shared" si="69"/>
        <v>-10</v>
      </c>
      <c r="AV16" s="30">
        <f t="shared" si="18"/>
        <v>-12.4</v>
      </c>
      <c r="AX16" s="43">
        <f t="shared" si="13"/>
        <v>-159.88214961764373</v>
      </c>
      <c r="AY16" s="43"/>
      <c r="AZ16" s="43">
        <f t="shared" ref="AZ16:BA16" si="70">AZ15</f>
        <v>17</v>
      </c>
      <c r="BA16" s="43">
        <f t="shared" si="70"/>
        <v>-7.5</v>
      </c>
      <c r="BB16" s="43"/>
      <c r="BC16" s="55"/>
      <c r="BD16" s="54">
        <f t="shared" si="15"/>
        <v>-159.88214961764373</v>
      </c>
      <c r="BF16" s="30">
        <f t="shared" ref="BF16:BG16" si="71">BF15</f>
        <v>8</v>
      </c>
      <c r="BG16" s="30">
        <f t="shared" si="71"/>
        <v>-6</v>
      </c>
    </row>
    <row r="17" spans="26:59">
      <c r="Z17" s="44"/>
      <c r="AA17" s="43">
        <f t="shared" si="0"/>
        <v>-165.91012569956911</v>
      </c>
      <c r="AB17" s="43">
        <v>-0.50700000000000001</v>
      </c>
      <c r="AC17" s="44">
        <f t="shared" si="49"/>
        <v>0.5</v>
      </c>
      <c r="AD17" s="44">
        <f t="shared" si="50"/>
        <v>-1.5</v>
      </c>
      <c r="AE17" s="43">
        <f t="shared" si="51"/>
        <v>-1.7535000000000001</v>
      </c>
      <c r="AF17" s="53">
        <v>-0.19700000000000001</v>
      </c>
      <c r="AG17" s="44">
        <f t="shared" si="38"/>
        <v>0.5</v>
      </c>
      <c r="AH17" s="44">
        <f t="shared" si="39"/>
        <v>-0.7</v>
      </c>
      <c r="AI17" s="43">
        <f t="shared" si="40"/>
        <v>-0.79849999999999999</v>
      </c>
      <c r="AL17" s="30">
        <f t="shared" si="7"/>
        <v>-160.11657463318971</v>
      </c>
      <c r="AM17" s="30">
        <v>-0.05</v>
      </c>
      <c r="AN17" s="30">
        <f t="shared" ref="AN17:AO17" si="72">AN16</f>
        <v>10</v>
      </c>
      <c r="AO17" s="30">
        <f t="shared" si="72"/>
        <v>-5</v>
      </c>
      <c r="AP17" s="30">
        <f t="shared" si="22"/>
        <v>-5.5</v>
      </c>
      <c r="AR17" s="54">
        <f t="shared" si="10"/>
        <v>-159.36657463318971</v>
      </c>
      <c r="AS17" s="30">
        <v>-0.34399999999999997</v>
      </c>
      <c r="AT17" s="30">
        <f t="shared" ref="AT17:AU17" si="73">AT16</f>
        <v>8</v>
      </c>
      <c r="AU17" s="30">
        <f t="shared" si="73"/>
        <v>-10</v>
      </c>
      <c r="AV17" s="30">
        <f t="shared" si="18"/>
        <v>-12.751999999999999</v>
      </c>
      <c r="AX17" s="43">
        <f t="shared" si="13"/>
        <v>-159.36657463318971</v>
      </c>
      <c r="AY17" s="43"/>
      <c r="AZ17" s="43">
        <f t="shared" ref="AZ17:BA17" si="74">AZ16</f>
        <v>17</v>
      </c>
      <c r="BA17" s="43">
        <f t="shared" si="74"/>
        <v>-7.5</v>
      </c>
      <c r="BB17" s="43"/>
      <c r="BC17" s="55"/>
      <c r="BD17" s="54">
        <f t="shared" si="15"/>
        <v>-159.36657463318971</v>
      </c>
      <c r="BF17" s="30">
        <f t="shared" ref="BF17:BG17" si="75">BF16</f>
        <v>8</v>
      </c>
      <c r="BG17" s="30">
        <f t="shared" si="75"/>
        <v>-6</v>
      </c>
    </row>
    <row r="18" spans="26:59">
      <c r="Z18" s="44"/>
      <c r="AA18" s="43">
        <f t="shared" si="0"/>
        <v>-164.36340074620705</v>
      </c>
      <c r="AB18" s="43">
        <v>-0.72299999999999998</v>
      </c>
      <c r="AC18" s="44">
        <f t="shared" si="49"/>
        <v>0.5</v>
      </c>
      <c r="AD18" s="44">
        <f t="shared" si="50"/>
        <v>-1.5</v>
      </c>
      <c r="AE18" s="43">
        <f t="shared" si="51"/>
        <v>-1.8614999999999999</v>
      </c>
      <c r="AF18" s="53">
        <v>-0.45600000000000002</v>
      </c>
      <c r="AG18" s="44">
        <f t="shared" si="38"/>
        <v>0.5</v>
      </c>
      <c r="AH18" s="44">
        <f t="shared" si="39"/>
        <v>-0.7</v>
      </c>
      <c r="AI18" s="43">
        <f t="shared" si="40"/>
        <v>-0.92799999999999994</v>
      </c>
      <c r="AL18" s="30">
        <f t="shared" si="7"/>
        <v>-159.60099964873569</v>
      </c>
      <c r="AM18" s="30">
        <v>-0.39800000000000002</v>
      </c>
      <c r="AN18" s="30">
        <f t="shared" ref="AN18:AO18" si="76">AN17</f>
        <v>10</v>
      </c>
      <c r="AO18" s="30">
        <f t="shared" si="76"/>
        <v>-5</v>
      </c>
      <c r="AP18" s="30">
        <f t="shared" si="22"/>
        <v>-8.98</v>
      </c>
      <c r="AR18" s="54">
        <f t="shared" si="10"/>
        <v>-158.85099964873569</v>
      </c>
      <c r="AS18" s="30">
        <v>-0.189</v>
      </c>
      <c r="AT18" s="30">
        <f t="shared" ref="AT18:AU18" si="77">AT17</f>
        <v>8</v>
      </c>
      <c r="AU18" s="30">
        <f t="shared" si="77"/>
        <v>-10</v>
      </c>
      <c r="AV18" s="30">
        <f t="shared" si="18"/>
        <v>-11.512</v>
      </c>
      <c r="AX18" s="43">
        <f t="shared" si="13"/>
        <v>-158.85099964873569</v>
      </c>
      <c r="AY18" s="43"/>
      <c r="AZ18" s="43">
        <f t="shared" ref="AZ18:BA18" si="78">AZ17</f>
        <v>17</v>
      </c>
      <c r="BA18" s="43">
        <f t="shared" si="78"/>
        <v>-7.5</v>
      </c>
      <c r="BB18" s="43"/>
      <c r="BC18" s="55"/>
      <c r="BD18" s="54">
        <f t="shared" si="15"/>
        <v>-158.85099964873569</v>
      </c>
      <c r="BF18" s="30">
        <f t="shared" ref="BF18:BG18" si="79">BF17</f>
        <v>8</v>
      </c>
      <c r="BG18" s="30">
        <f t="shared" si="79"/>
        <v>-6</v>
      </c>
    </row>
    <row r="19" spans="26:59">
      <c r="Z19" s="44"/>
      <c r="AA19" s="43">
        <f t="shared" si="0"/>
        <v>-162.81667579284499</v>
      </c>
      <c r="AB19" s="43">
        <v>-0.88900000000000001</v>
      </c>
      <c r="AC19" s="44">
        <f t="shared" si="49"/>
        <v>0.5</v>
      </c>
      <c r="AD19" s="44">
        <f t="shared" si="50"/>
        <v>-1.5</v>
      </c>
      <c r="AE19" s="43">
        <f t="shared" si="51"/>
        <v>-1.9445000000000001</v>
      </c>
      <c r="AF19" s="53">
        <v>-0.51800000000000002</v>
      </c>
      <c r="AG19" s="44">
        <f t="shared" si="38"/>
        <v>0.5</v>
      </c>
      <c r="AH19" s="44">
        <f t="shared" si="39"/>
        <v>-0.7</v>
      </c>
      <c r="AI19" s="43">
        <f t="shared" si="40"/>
        <v>-0.95899999999999996</v>
      </c>
      <c r="AL19" s="30">
        <f t="shared" si="7"/>
        <v>-159.08542466428167</v>
      </c>
      <c r="AM19" s="30">
        <v>-0.67500000000000004</v>
      </c>
      <c r="AN19" s="30">
        <f t="shared" ref="AN19:AO19" si="80">AN18</f>
        <v>10</v>
      </c>
      <c r="AO19" s="30">
        <f t="shared" si="80"/>
        <v>-5</v>
      </c>
      <c r="AP19" s="30">
        <f t="shared" si="22"/>
        <v>-11.75</v>
      </c>
      <c r="AR19" s="54">
        <f t="shared" si="10"/>
        <v>-158.33542466428167</v>
      </c>
      <c r="AS19" s="30">
        <v>-0.36699999999999999</v>
      </c>
      <c r="AT19" s="30">
        <f t="shared" ref="AT19:AU19" si="81">AT18</f>
        <v>8</v>
      </c>
      <c r="AU19" s="30">
        <f t="shared" si="81"/>
        <v>-10</v>
      </c>
      <c r="AV19" s="30">
        <f t="shared" si="18"/>
        <v>-12.936</v>
      </c>
      <c r="AX19" s="43">
        <f t="shared" si="13"/>
        <v>-158.33542466428167</v>
      </c>
      <c r="AY19" s="43"/>
      <c r="AZ19" s="43">
        <f t="shared" ref="AZ19:BA19" si="82">AZ18</f>
        <v>17</v>
      </c>
      <c r="BA19" s="43">
        <f t="shared" si="82"/>
        <v>-7.5</v>
      </c>
      <c r="BB19" s="43"/>
      <c r="BC19" s="55"/>
      <c r="BD19" s="54">
        <f t="shared" si="15"/>
        <v>-158.33542466428167</v>
      </c>
      <c r="BF19" s="30">
        <f t="shared" ref="BF19:BG19" si="83">BF18</f>
        <v>8</v>
      </c>
      <c r="BG19" s="30">
        <f t="shared" si="83"/>
        <v>-6</v>
      </c>
    </row>
    <row r="20" spans="26:59">
      <c r="Z20" s="44"/>
      <c r="AA20" s="43">
        <f t="shared" si="0"/>
        <v>-161.26995083948293</v>
      </c>
      <c r="AB20" s="43">
        <v>-0.17399999999999999</v>
      </c>
      <c r="AC20" s="44">
        <f t="shared" si="49"/>
        <v>0.5</v>
      </c>
      <c r="AD20" s="44">
        <f t="shared" si="50"/>
        <v>-1.5</v>
      </c>
      <c r="AE20" s="43">
        <f t="shared" si="51"/>
        <v>-1.587</v>
      </c>
      <c r="AF20" s="53">
        <v>-0.16500000000000001</v>
      </c>
      <c r="AG20" s="44">
        <f t="shared" si="38"/>
        <v>0.5</v>
      </c>
      <c r="AH20" s="44">
        <f t="shared" si="39"/>
        <v>-0.7</v>
      </c>
      <c r="AI20" s="43">
        <f t="shared" si="40"/>
        <v>-0.78249999999999997</v>
      </c>
      <c r="AL20" s="30">
        <f t="shared" si="7"/>
        <v>-158.56984967982766</v>
      </c>
      <c r="AM20" s="30">
        <v>-0.72199999999999998</v>
      </c>
      <c r="AN20" s="30">
        <f t="shared" ref="AN20:AO20" si="84">AN19</f>
        <v>10</v>
      </c>
      <c r="AO20" s="30">
        <f t="shared" si="84"/>
        <v>-5</v>
      </c>
      <c r="AP20" s="30">
        <f t="shared" si="22"/>
        <v>-12.219999999999999</v>
      </c>
      <c r="AR20" s="54">
        <f t="shared" si="10"/>
        <v>-157.81984967982766</v>
      </c>
      <c r="AS20" s="30">
        <v>-0.27800000000000002</v>
      </c>
      <c r="AT20" s="30">
        <f t="shared" ref="AT20:AU20" si="85">AT19</f>
        <v>8</v>
      </c>
      <c r="AU20" s="30">
        <f t="shared" si="85"/>
        <v>-10</v>
      </c>
      <c r="AV20" s="30">
        <f t="shared" si="18"/>
        <v>-12.224</v>
      </c>
      <c r="AX20" s="43">
        <f t="shared" si="13"/>
        <v>-157.81984967982766</v>
      </c>
      <c r="AY20" s="43"/>
      <c r="AZ20" s="43">
        <f t="shared" ref="AZ20:BA20" si="86">AZ19</f>
        <v>17</v>
      </c>
      <c r="BA20" s="43">
        <f t="shared" si="86"/>
        <v>-7.5</v>
      </c>
      <c r="BB20" s="43"/>
      <c r="BC20" s="55"/>
      <c r="BD20" s="54">
        <f t="shared" si="15"/>
        <v>-157.81984967982766</v>
      </c>
      <c r="BF20" s="30">
        <f t="shared" ref="BF20:BG20" si="87">BF19</f>
        <v>8</v>
      </c>
      <c r="BG20" s="30">
        <f t="shared" si="87"/>
        <v>-6</v>
      </c>
    </row>
    <row r="21" spans="26:59">
      <c r="Z21" s="44"/>
      <c r="AA21" s="43">
        <f t="shared" si="0"/>
        <v>-159.72322588612087</v>
      </c>
      <c r="AB21" s="43">
        <v>0.48299999999999998</v>
      </c>
      <c r="AC21" s="44">
        <f t="shared" si="49"/>
        <v>0.5</v>
      </c>
      <c r="AD21" s="44">
        <f t="shared" si="50"/>
        <v>-1.5</v>
      </c>
      <c r="AE21" s="43">
        <f t="shared" si="51"/>
        <v>-1.2585</v>
      </c>
      <c r="AF21" s="53">
        <v>0.23100000000000001</v>
      </c>
      <c r="AG21" s="44">
        <f t="shared" si="38"/>
        <v>0.5</v>
      </c>
      <c r="AH21" s="44">
        <f t="shared" si="39"/>
        <v>-0.7</v>
      </c>
      <c r="AI21" s="43">
        <f t="shared" si="40"/>
        <v>-0.58449999999999991</v>
      </c>
      <c r="AL21" s="30">
        <f t="shared" si="7"/>
        <v>-158.05427469537364</v>
      </c>
      <c r="AM21" s="30">
        <v>-0.10100000000000001</v>
      </c>
      <c r="AN21" s="30">
        <f t="shared" ref="AN21:AO21" si="88">AN20</f>
        <v>10</v>
      </c>
      <c r="AO21" s="30">
        <f t="shared" si="88"/>
        <v>-5</v>
      </c>
      <c r="AP21" s="30">
        <f t="shared" si="22"/>
        <v>-6.01</v>
      </c>
      <c r="AR21" s="54">
        <f t="shared" si="10"/>
        <v>-157.30427469537364</v>
      </c>
      <c r="AS21" s="30">
        <v>-0.21099999999999999</v>
      </c>
      <c r="AT21" s="30">
        <f t="shared" ref="AT21:AU21" si="89">AT20</f>
        <v>8</v>
      </c>
      <c r="AU21" s="30">
        <f t="shared" si="89"/>
        <v>-10</v>
      </c>
      <c r="AV21" s="30">
        <f t="shared" si="18"/>
        <v>-11.688000000000001</v>
      </c>
      <c r="AX21" s="43">
        <f t="shared" si="13"/>
        <v>-157.30427469537364</v>
      </c>
      <c r="AY21" s="43"/>
      <c r="AZ21" s="43">
        <f t="shared" ref="AZ21:BA21" si="90">AZ20</f>
        <v>17</v>
      </c>
      <c r="BA21" s="43">
        <f t="shared" si="90"/>
        <v>-7.5</v>
      </c>
      <c r="BB21" s="43"/>
      <c r="BC21" s="55"/>
      <c r="BD21" s="54">
        <f t="shared" si="15"/>
        <v>-157.30427469537364</v>
      </c>
      <c r="BF21" s="30">
        <f t="shared" ref="BF21:BG21" si="91">BF20</f>
        <v>8</v>
      </c>
      <c r="BG21" s="30">
        <f t="shared" si="91"/>
        <v>-6</v>
      </c>
    </row>
    <row r="22" spans="26:59">
      <c r="Z22" s="44"/>
      <c r="AA22" s="43">
        <f t="shared" si="0"/>
        <v>-158.17650093275881</v>
      </c>
      <c r="AB22" s="43">
        <v>1.1080000000000001</v>
      </c>
      <c r="AC22" s="44">
        <f t="shared" si="49"/>
        <v>0.5</v>
      </c>
      <c r="AD22" s="44">
        <f t="shared" si="50"/>
        <v>-1.5</v>
      </c>
      <c r="AE22" s="43">
        <f t="shared" si="51"/>
        <v>-0.94599999999999995</v>
      </c>
      <c r="AF22" s="53">
        <v>0.501</v>
      </c>
      <c r="AG22" s="44">
        <f t="shared" si="38"/>
        <v>0.5</v>
      </c>
      <c r="AH22" s="44">
        <f t="shared" si="39"/>
        <v>-0.7</v>
      </c>
      <c r="AI22" s="43">
        <f t="shared" si="40"/>
        <v>-0.44949999999999996</v>
      </c>
      <c r="AL22" s="30">
        <f t="shared" si="7"/>
        <v>-157.53869971091962</v>
      </c>
      <c r="AM22" s="30">
        <v>0.4</v>
      </c>
      <c r="AN22" s="30">
        <f t="shared" ref="AN22:AO22" si="92">AN21</f>
        <v>10</v>
      </c>
      <c r="AO22" s="30">
        <f t="shared" si="92"/>
        <v>-5</v>
      </c>
      <c r="AP22" s="30">
        <f t="shared" si="22"/>
        <v>-1</v>
      </c>
      <c r="AR22" s="54">
        <f t="shared" si="10"/>
        <v>-156.78869971091962</v>
      </c>
      <c r="AS22" s="30">
        <v>3.3000000000000002E-2</v>
      </c>
      <c r="AT22" s="30">
        <f t="shared" ref="AT22:AU22" si="93">AT21</f>
        <v>8</v>
      </c>
      <c r="AU22" s="30">
        <f t="shared" si="93"/>
        <v>-10</v>
      </c>
      <c r="AV22" s="30">
        <f t="shared" si="18"/>
        <v>-9.7360000000000007</v>
      </c>
      <c r="AX22" s="43">
        <f t="shared" si="13"/>
        <v>-156.78869971091962</v>
      </c>
      <c r="AY22" s="43"/>
      <c r="AZ22" s="43">
        <f t="shared" ref="AZ22:BA22" si="94">AZ21</f>
        <v>17</v>
      </c>
      <c r="BA22" s="43">
        <f t="shared" si="94"/>
        <v>-7.5</v>
      </c>
      <c r="BB22" s="43"/>
      <c r="BC22" s="55"/>
      <c r="BD22" s="54">
        <f t="shared" si="15"/>
        <v>-156.78869971091962</v>
      </c>
      <c r="BF22" s="30">
        <f t="shared" ref="BF22:BG22" si="95">BF21</f>
        <v>8</v>
      </c>
      <c r="BG22" s="30">
        <f t="shared" si="95"/>
        <v>-6</v>
      </c>
    </row>
    <row r="23" spans="26:59">
      <c r="Z23" s="44"/>
      <c r="AA23" s="43">
        <f t="shared" si="0"/>
        <v>-156.62977597939675</v>
      </c>
      <c r="AB23" s="43">
        <v>0.69099999999999995</v>
      </c>
      <c r="AC23" s="44">
        <f t="shared" si="49"/>
        <v>0.5</v>
      </c>
      <c r="AD23" s="44">
        <f t="shared" si="50"/>
        <v>-1.5</v>
      </c>
      <c r="AE23" s="43">
        <f t="shared" si="51"/>
        <v>-1.1545000000000001</v>
      </c>
      <c r="AF23" s="53">
        <v>0.43</v>
      </c>
      <c r="AG23" s="44">
        <f t="shared" si="38"/>
        <v>0.5</v>
      </c>
      <c r="AH23" s="44">
        <f t="shared" si="39"/>
        <v>-0.7</v>
      </c>
      <c r="AI23" s="43">
        <f t="shared" si="40"/>
        <v>-0.48499999999999999</v>
      </c>
      <c r="AL23" s="30">
        <f t="shared" si="7"/>
        <v>-157.0231247264656</v>
      </c>
      <c r="AM23" s="30">
        <v>0.71699999999999997</v>
      </c>
      <c r="AN23" s="30">
        <f t="shared" ref="AN23:AO23" si="96">AN22</f>
        <v>10</v>
      </c>
      <c r="AO23" s="30">
        <f t="shared" si="96"/>
        <v>-5</v>
      </c>
      <c r="AP23" s="30">
        <f t="shared" si="22"/>
        <v>2.17</v>
      </c>
      <c r="AR23" s="54">
        <f t="shared" si="10"/>
        <v>-156.2731247264656</v>
      </c>
      <c r="AS23" s="30">
        <v>0.2</v>
      </c>
      <c r="AT23" s="30">
        <f t="shared" ref="AT23:AU23" si="97">AT22</f>
        <v>8</v>
      </c>
      <c r="AU23" s="30">
        <f t="shared" si="97"/>
        <v>-10</v>
      </c>
      <c r="AV23" s="30">
        <f t="shared" si="18"/>
        <v>-8.4</v>
      </c>
      <c r="AX23" s="43">
        <f t="shared" si="13"/>
        <v>-156.2731247264656</v>
      </c>
      <c r="AY23" s="43"/>
      <c r="AZ23" s="43">
        <f t="shared" ref="AZ23:BA23" si="98">AZ22</f>
        <v>17</v>
      </c>
      <c r="BA23" s="43">
        <f t="shared" si="98"/>
        <v>-7.5</v>
      </c>
      <c r="BB23" s="43"/>
      <c r="BC23" s="55"/>
      <c r="BD23" s="54">
        <f t="shared" si="15"/>
        <v>-156.2731247264656</v>
      </c>
      <c r="BF23" s="30">
        <f t="shared" ref="BF23:BG23" si="99">BF22</f>
        <v>8</v>
      </c>
      <c r="BG23" s="30">
        <f t="shared" si="99"/>
        <v>-6</v>
      </c>
    </row>
    <row r="24" spans="26:59">
      <c r="Z24" s="44"/>
      <c r="AA24" s="43">
        <f t="shared" si="0"/>
        <v>-155.0830510260347</v>
      </c>
      <c r="AB24" s="43">
        <v>0.27900000000000003</v>
      </c>
      <c r="AC24" s="44">
        <f t="shared" si="49"/>
        <v>0.5</v>
      </c>
      <c r="AD24" s="44">
        <f t="shared" si="50"/>
        <v>-1.5</v>
      </c>
      <c r="AE24" s="43">
        <f t="shared" si="51"/>
        <v>-1.3605</v>
      </c>
      <c r="AF24" s="53">
        <v>0.248</v>
      </c>
      <c r="AG24" s="44">
        <f t="shared" si="38"/>
        <v>0.5</v>
      </c>
      <c r="AH24" s="44">
        <f t="shared" si="39"/>
        <v>-0.7</v>
      </c>
      <c r="AI24" s="43">
        <f t="shared" si="40"/>
        <v>-0.57599999999999996</v>
      </c>
      <c r="AL24" s="30">
        <f t="shared" si="7"/>
        <v>-156.50754974201158</v>
      </c>
      <c r="AM24" s="30">
        <v>0.35199999999999998</v>
      </c>
      <c r="AN24" s="30">
        <f t="shared" ref="AN24:AO24" si="100">AN23</f>
        <v>10</v>
      </c>
      <c r="AO24" s="30">
        <f t="shared" si="100"/>
        <v>-5</v>
      </c>
      <c r="AP24" s="30">
        <f t="shared" si="22"/>
        <v>-1.4800000000000004</v>
      </c>
      <c r="AR24" s="54">
        <f t="shared" si="10"/>
        <v>-155.75754974201158</v>
      </c>
      <c r="AS24" s="30">
        <v>0.111</v>
      </c>
      <c r="AT24" s="30">
        <f t="shared" ref="AT24:AU24" si="101">AT23</f>
        <v>8</v>
      </c>
      <c r="AU24" s="30">
        <f t="shared" si="101"/>
        <v>-10</v>
      </c>
      <c r="AV24" s="30">
        <f t="shared" si="18"/>
        <v>-9.1120000000000001</v>
      </c>
      <c r="AX24" s="43">
        <f t="shared" si="13"/>
        <v>-155.75754974201158</v>
      </c>
      <c r="AY24" s="43"/>
      <c r="AZ24" s="43">
        <f t="shared" ref="AZ24:BA24" si="102">AZ23</f>
        <v>17</v>
      </c>
      <c r="BA24" s="43">
        <f t="shared" si="102"/>
        <v>-7.5</v>
      </c>
      <c r="BB24" s="43"/>
      <c r="BC24" s="55"/>
      <c r="BD24" s="54">
        <f t="shared" si="15"/>
        <v>-155.75754974201158</v>
      </c>
      <c r="BF24" s="30">
        <f t="shared" ref="BF24:BG24" si="103">BF23</f>
        <v>8</v>
      </c>
      <c r="BG24" s="30">
        <f t="shared" si="103"/>
        <v>-6</v>
      </c>
    </row>
    <row r="25" spans="26:59">
      <c r="Z25" s="44"/>
      <c r="AA25" s="43">
        <f t="shared" si="0"/>
        <v>-153.53632607267264</v>
      </c>
      <c r="AB25" s="43">
        <v>-0.128</v>
      </c>
      <c r="AC25" s="44">
        <f t="shared" si="49"/>
        <v>0.5</v>
      </c>
      <c r="AD25" s="44">
        <f t="shared" si="50"/>
        <v>-1.5</v>
      </c>
      <c r="AE25" s="43">
        <f t="shared" si="51"/>
        <v>-1.5640000000000001</v>
      </c>
      <c r="AF25" s="53">
        <v>7.0999999999999994E-2</v>
      </c>
      <c r="AG25" s="44">
        <f t="shared" si="38"/>
        <v>0.5</v>
      </c>
      <c r="AH25" s="44">
        <f t="shared" si="39"/>
        <v>-0.7</v>
      </c>
      <c r="AI25" s="43">
        <f t="shared" si="40"/>
        <v>-0.66449999999999998</v>
      </c>
      <c r="AL25" s="30">
        <f t="shared" si="7"/>
        <v>-155.99197475755756</v>
      </c>
      <c r="AM25" s="30">
        <v>0.156</v>
      </c>
      <c r="AN25" s="30">
        <f t="shared" ref="AN25:AO25" si="104">AN24</f>
        <v>10</v>
      </c>
      <c r="AO25" s="30">
        <f t="shared" si="104"/>
        <v>-5</v>
      </c>
      <c r="AP25" s="30">
        <f t="shared" si="22"/>
        <v>-3.44</v>
      </c>
      <c r="AR25" s="54">
        <f t="shared" si="10"/>
        <v>-155.24197475755756</v>
      </c>
      <c r="AS25" s="30">
        <v>-0.17799999999999999</v>
      </c>
      <c r="AT25" s="30">
        <f t="shared" ref="AT25:AU25" si="105">AT24</f>
        <v>8</v>
      </c>
      <c r="AU25" s="30">
        <f t="shared" si="105"/>
        <v>-10</v>
      </c>
      <c r="AV25" s="30">
        <f t="shared" si="18"/>
        <v>-11.423999999999999</v>
      </c>
      <c r="AX25" s="43">
        <f t="shared" si="13"/>
        <v>-155.24197475755756</v>
      </c>
      <c r="AY25" s="43"/>
      <c r="AZ25" s="43">
        <f t="shared" ref="AZ25:BA25" si="106">AZ24</f>
        <v>17</v>
      </c>
      <c r="BA25" s="43">
        <f t="shared" si="106"/>
        <v>-7.5</v>
      </c>
      <c r="BB25" s="43"/>
      <c r="BC25" s="55"/>
      <c r="BD25" s="54">
        <f t="shared" si="15"/>
        <v>-155.24197475755756</v>
      </c>
      <c r="BF25" s="30">
        <f t="shared" ref="BF25:BG25" si="107">BF24</f>
        <v>8</v>
      </c>
      <c r="BG25" s="30">
        <f t="shared" si="107"/>
        <v>-6</v>
      </c>
    </row>
    <row r="26" spans="26:59">
      <c r="AA26" s="30">
        <f t="shared" si="0"/>
        <v>-151.98960111931058</v>
      </c>
      <c r="AB26" s="30">
        <v>4.9000000000000002E-2</v>
      </c>
      <c r="AC26">
        <f t="shared" si="49"/>
        <v>0.5</v>
      </c>
      <c r="AD26">
        <f t="shared" si="50"/>
        <v>-1.5</v>
      </c>
      <c r="AE26" s="30">
        <f t="shared" si="51"/>
        <v>-1.4755</v>
      </c>
      <c r="AF26" s="48">
        <v>-8.5999999999999993E-2</v>
      </c>
      <c r="AG26">
        <f t="shared" si="38"/>
        <v>0.5</v>
      </c>
      <c r="AH26">
        <f t="shared" si="39"/>
        <v>-0.7</v>
      </c>
      <c r="AI26" s="30">
        <f t="shared" si="40"/>
        <v>-0.74299999999999999</v>
      </c>
      <c r="AL26" s="30">
        <f t="shared" si="7"/>
        <v>-155.47639977310354</v>
      </c>
      <c r="AM26" s="30">
        <v>4.2999999999999997E-2</v>
      </c>
      <c r="AN26" s="30">
        <f t="shared" ref="AN26:AO26" si="108">AN25</f>
        <v>10</v>
      </c>
      <c r="AO26" s="30">
        <f t="shared" si="108"/>
        <v>-5</v>
      </c>
      <c r="AP26" s="30">
        <f t="shared" si="22"/>
        <v>-4.57</v>
      </c>
      <c r="AR26" s="30">
        <f t="shared" si="10"/>
        <v>-154.72639977310354</v>
      </c>
      <c r="AS26" s="30">
        <v>-0.53300000000000003</v>
      </c>
      <c r="AT26" s="30">
        <f t="shared" ref="AT26:AU26" si="109">AT25</f>
        <v>8</v>
      </c>
      <c r="AU26" s="30">
        <f t="shared" si="109"/>
        <v>-10</v>
      </c>
      <c r="AV26" s="30">
        <f t="shared" si="18"/>
        <v>-14.263999999999999</v>
      </c>
      <c r="AX26" s="43">
        <f t="shared" si="13"/>
        <v>-154.72639977310354</v>
      </c>
      <c r="AY26" s="43"/>
      <c r="AZ26" s="43">
        <f t="shared" ref="AZ26:BA26" si="110">AZ25</f>
        <v>17</v>
      </c>
      <c r="BA26" s="43">
        <f t="shared" si="110"/>
        <v>-7.5</v>
      </c>
      <c r="BB26" s="43"/>
      <c r="BC26" s="55"/>
      <c r="BD26" s="54">
        <f t="shared" si="15"/>
        <v>-154.72639977310354</v>
      </c>
      <c r="BF26" s="30">
        <f t="shared" ref="BF26:BG26" si="111">BF25</f>
        <v>8</v>
      </c>
      <c r="BG26" s="30">
        <f t="shared" si="111"/>
        <v>-6</v>
      </c>
    </row>
    <row r="27" spans="26:59">
      <c r="AA27" s="30">
        <f t="shared" si="0"/>
        <v>-150.44287616594852</v>
      </c>
      <c r="AB27" s="30">
        <v>0.183</v>
      </c>
      <c r="AC27">
        <f t="shared" si="49"/>
        <v>0.5</v>
      </c>
      <c r="AD27">
        <f t="shared" si="50"/>
        <v>-1.5</v>
      </c>
      <c r="AE27" s="30">
        <f t="shared" si="51"/>
        <v>-1.4085000000000001</v>
      </c>
      <c r="AF27" s="48">
        <v>-0.14799999999999999</v>
      </c>
      <c r="AG27">
        <f t="shared" si="38"/>
        <v>0.5</v>
      </c>
      <c r="AH27">
        <f t="shared" si="39"/>
        <v>-0.7</v>
      </c>
      <c r="AI27" s="30">
        <f t="shared" si="40"/>
        <v>-0.77399999999999991</v>
      </c>
      <c r="AL27" s="30">
        <f t="shared" si="7"/>
        <v>-154.96082478864952</v>
      </c>
      <c r="AM27" s="30">
        <v>0.33</v>
      </c>
      <c r="AN27" s="30">
        <f t="shared" ref="AN27:AO27" si="112">AN26</f>
        <v>10</v>
      </c>
      <c r="AO27" s="30">
        <f t="shared" si="112"/>
        <v>-5</v>
      </c>
      <c r="AP27" s="30">
        <f t="shared" si="22"/>
        <v>-1.6999999999999997</v>
      </c>
      <c r="AR27" s="30">
        <f t="shared" si="10"/>
        <v>-154.21082478864952</v>
      </c>
      <c r="AS27" s="30">
        <v>-0.3</v>
      </c>
      <c r="AT27" s="30">
        <f t="shared" ref="AT27:AU27" si="113">AT26</f>
        <v>8</v>
      </c>
      <c r="AU27" s="30">
        <f t="shared" si="113"/>
        <v>-10</v>
      </c>
      <c r="AV27" s="30">
        <f t="shared" si="18"/>
        <v>-12.4</v>
      </c>
      <c r="AX27" s="43">
        <f t="shared" si="13"/>
        <v>-154.21082478864952</v>
      </c>
      <c r="AY27" s="43"/>
      <c r="AZ27" s="43">
        <f t="shared" ref="AZ27:BA27" si="114">AZ26</f>
        <v>17</v>
      </c>
      <c r="BA27" s="43">
        <f t="shared" si="114"/>
        <v>-7.5</v>
      </c>
      <c r="BB27" s="43"/>
      <c r="BC27" s="55"/>
      <c r="BD27" s="54">
        <f t="shared" si="15"/>
        <v>-154.21082478864952</v>
      </c>
      <c r="BF27" s="30">
        <f t="shared" ref="BF27:BG27" si="115">BF26</f>
        <v>8</v>
      </c>
      <c r="BG27" s="30">
        <f t="shared" si="115"/>
        <v>-6</v>
      </c>
    </row>
    <row r="28" spans="26:59">
      <c r="AA28" s="30">
        <f t="shared" si="0"/>
        <v>-148.89615121258646</v>
      </c>
      <c r="AB28" s="30">
        <v>0.1</v>
      </c>
      <c r="AC28">
        <f t="shared" si="49"/>
        <v>0.5</v>
      </c>
      <c r="AD28">
        <f t="shared" si="50"/>
        <v>-1.5</v>
      </c>
      <c r="AE28" s="30">
        <f t="shared" si="51"/>
        <v>-1.45</v>
      </c>
      <c r="AF28" s="48">
        <v>-0.247</v>
      </c>
      <c r="AG28">
        <f t="shared" si="38"/>
        <v>0.5</v>
      </c>
      <c r="AH28">
        <f t="shared" si="39"/>
        <v>-0.7</v>
      </c>
      <c r="AI28" s="30">
        <f t="shared" si="40"/>
        <v>-0.8234999999999999</v>
      </c>
      <c r="AL28" s="30">
        <f t="shared" si="7"/>
        <v>-154.4452498041955</v>
      </c>
      <c r="AM28" s="30">
        <v>0.42099999999999999</v>
      </c>
      <c r="AN28" s="30">
        <f t="shared" ref="AN28:AO28" si="116">AN27</f>
        <v>10</v>
      </c>
      <c r="AO28" s="30">
        <f t="shared" si="116"/>
        <v>-5</v>
      </c>
      <c r="AP28" s="30">
        <f t="shared" si="22"/>
        <v>-0.79</v>
      </c>
      <c r="AR28" s="30">
        <f t="shared" si="10"/>
        <v>-153.6952498041955</v>
      </c>
      <c r="AS28" s="30">
        <v>0.13300000000000001</v>
      </c>
      <c r="AT28" s="30">
        <f t="shared" ref="AT28:AU28" si="117">AT27</f>
        <v>8</v>
      </c>
      <c r="AU28" s="30">
        <f t="shared" si="117"/>
        <v>-10</v>
      </c>
      <c r="AV28" s="30">
        <f t="shared" si="18"/>
        <v>-8.9359999999999999</v>
      </c>
      <c r="AX28" s="43">
        <f t="shared" si="13"/>
        <v>-153.6952498041955</v>
      </c>
      <c r="AY28" s="43"/>
      <c r="AZ28" s="43">
        <f t="shared" ref="AZ28:BA28" si="118">AZ27</f>
        <v>17</v>
      </c>
      <c r="BA28" s="43">
        <f t="shared" si="118"/>
        <v>-7.5</v>
      </c>
      <c r="BB28" s="43"/>
      <c r="BC28" s="55"/>
      <c r="BD28" s="54">
        <f t="shared" si="15"/>
        <v>-153.6952498041955</v>
      </c>
      <c r="BF28" s="30">
        <f t="shared" ref="BF28:BG28" si="119">BF27</f>
        <v>8</v>
      </c>
      <c r="BG28" s="30">
        <f t="shared" si="119"/>
        <v>-6</v>
      </c>
    </row>
    <row r="29" spans="26:59">
      <c r="AA29" s="30">
        <f t="shared" si="0"/>
        <v>-147.3494262592244</v>
      </c>
      <c r="AB29" s="30">
        <v>-0.17</v>
      </c>
      <c r="AC29">
        <f t="shared" si="49"/>
        <v>0.5</v>
      </c>
      <c r="AD29">
        <f t="shared" si="50"/>
        <v>-1.5</v>
      </c>
      <c r="AE29" s="30">
        <f t="shared" si="51"/>
        <v>-1.585</v>
      </c>
      <c r="AF29" s="48">
        <v>-0.309</v>
      </c>
      <c r="AG29">
        <f t="shared" si="38"/>
        <v>0.5</v>
      </c>
      <c r="AH29">
        <f t="shared" si="39"/>
        <v>-0.7</v>
      </c>
      <c r="AI29" s="30">
        <f t="shared" si="40"/>
        <v>-0.85449999999999993</v>
      </c>
      <c r="AL29" s="30">
        <f t="shared" si="7"/>
        <v>-153.92967481974148</v>
      </c>
      <c r="AM29" s="30">
        <v>0.315</v>
      </c>
      <c r="AN29" s="30">
        <f t="shared" ref="AN29:AO29" si="120">AN28</f>
        <v>10</v>
      </c>
      <c r="AO29" s="30">
        <f t="shared" si="120"/>
        <v>-5</v>
      </c>
      <c r="AP29" s="30">
        <f t="shared" si="22"/>
        <v>-1.85</v>
      </c>
      <c r="AR29" s="30">
        <f t="shared" si="10"/>
        <v>-153.17967481974148</v>
      </c>
      <c r="AS29" s="30">
        <v>0.7</v>
      </c>
      <c r="AT29" s="30">
        <f t="shared" ref="AT29:AU29" si="121">AT28</f>
        <v>8</v>
      </c>
      <c r="AU29" s="30">
        <f t="shared" si="121"/>
        <v>-10</v>
      </c>
      <c r="AV29" s="30">
        <f t="shared" si="18"/>
        <v>-4.4000000000000004</v>
      </c>
      <c r="AX29" s="43">
        <f t="shared" si="13"/>
        <v>-153.17967481974148</v>
      </c>
      <c r="AY29" s="43"/>
      <c r="AZ29" s="43">
        <f t="shared" ref="AZ29:BA29" si="122">AZ28</f>
        <v>17</v>
      </c>
      <c r="BA29" s="43">
        <f t="shared" si="122"/>
        <v>-7.5</v>
      </c>
      <c r="BB29" s="43"/>
      <c r="BC29" s="55"/>
      <c r="BD29" s="54">
        <f t="shared" si="15"/>
        <v>-153.17967481974148</v>
      </c>
      <c r="BF29" s="30">
        <f t="shared" ref="BF29:BG29" si="123">BF28</f>
        <v>8</v>
      </c>
      <c r="BG29" s="30">
        <f t="shared" si="123"/>
        <v>-6</v>
      </c>
    </row>
    <row r="30" spans="26:59">
      <c r="AA30" s="30">
        <f t="shared" si="0"/>
        <v>-145.80270130586234</v>
      </c>
      <c r="AB30" s="30">
        <v>-0.56200000000000006</v>
      </c>
      <c r="AC30">
        <f t="shared" si="49"/>
        <v>0.5</v>
      </c>
      <c r="AD30">
        <f t="shared" si="50"/>
        <v>-1.5</v>
      </c>
      <c r="AE30" s="30">
        <f t="shared" si="51"/>
        <v>-1.7810000000000001</v>
      </c>
      <c r="AF30" s="48">
        <v>-0.34699999999999998</v>
      </c>
      <c r="AG30">
        <f t="shared" si="38"/>
        <v>0.5</v>
      </c>
      <c r="AH30">
        <f t="shared" si="39"/>
        <v>-0.7</v>
      </c>
      <c r="AI30" s="30">
        <f t="shared" si="40"/>
        <v>-0.87349999999999994</v>
      </c>
      <c r="AL30" s="30">
        <f t="shared" si="7"/>
        <v>-153.41409983528746</v>
      </c>
      <c r="AM30" s="30">
        <v>-0.11899999999999999</v>
      </c>
      <c r="AN30" s="30">
        <f t="shared" ref="AN30:AO30" si="124">AN29</f>
        <v>10</v>
      </c>
      <c r="AO30" s="30">
        <f t="shared" si="124"/>
        <v>-5</v>
      </c>
      <c r="AP30" s="30">
        <f t="shared" si="22"/>
        <v>-6.1899999999999995</v>
      </c>
      <c r="AR30" s="30">
        <f t="shared" si="10"/>
        <v>-152.66409983528746</v>
      </c>
      <c r="AS30" s="30">
        <v>0.61099999999999999</v>
      </c>
      <c r="AT30" s="30">
        <f t="shared" ref="AT30:AU30" si="125">AT29</f>
        <v>8</v>
      </c>
      <c r="AU30" s="30">
        <f t="shared" si="125"/>
        <v>-10</v>
      </c>
      <c r="AV30" s="30">
        <f t="shared" si="18"/>
        <v>-5.1120000000000001</v>
      </c>
      <c r="AX30" s="43">
        <f t="shared" si="13"/>
        <v>-152.66409983528746</v>
      </c>
      <c r="AY30" s="43"/>
      <c r="AZ30" s="43">
        <f t="shared" ref="AZ30:BA30" si="126">AZ29</f>
        <v>17</v>
      </c>
      <c r="BA30" s="43">
        <f t="shared" si="126"/>
        <v>-7.5</v>
      </c>
      <c r="BB30" s="43"/>
      <c r="BC30" s="55"/>
      <c r="BD30" s="54">
        <f t="shared" si="15"/>
        <v>-152.66409983528746</v>
      </c>
      <c r="BF30" s="30">
        <f t="shared" ref="BF30:BG30" si="127">BF29</f>
        <v>8</v>
      </c>
      <c r="BG30" s="30">
        <f t="shared" si="127"/>
        <v>-6</v>
      </c>
    </row>
    <row r="31" spans="26:59">
      <c r="AA31" s="30">
        <f t="shared" si="0"/>
        <v>-144.25597635250028</v>
      </c>
      <c r="AB31" s="30">
        <v>-0.627</v>
      </c>
      <c r="AC31">
        <f t="shared" si="49"/>
        <v>0.5</v>
      </c>
      <c r="AD31">
        <f t="shared" si="50"/>
        <v>-1.5</v>
      </c>
      <c r="AE31" s="30">
        <f t="shared" si="51"/>
        <v>-1.8134999999999999</v>
      </c>
      <c r="AF31" s="48">
        <v>-0.41499999999999998</v>
      </c>
      <c r="AG31">
        <f t="shared" si="38"/>
        <v>0.5</v>
      </c>
      <c r="AH31">
        <f t="shared" si="39"/>
        <v>-0.7</v>
      </c>
      <c r="AI31" s="30">
        <f t="shared" si="40"/>
        <v>-0.90749999999999997</v>
      </c>
      <c r="AL31" s="30">
        <f t="shared" si="7"/>
        <v>-152.89852485083344</v>
      </c>
      <c r="AM31" s="30">
        <v>-0.436</v>
      </c>
      <c r="AN31" s="30">
        <f t="shared" ref="AN31:AO31" si="128">AN30</f>
        <v>10</v>
      </c>
      <c r="AO31" s="30">
        <f t="shared" si="128"/>
        <v>-5</v>
      </c>
      <c r="AP31" s="30">
        <f t="shared" si="22"/>
        <v>-9.36</v>
      </c>
      <c r="AR31" s="30">
        <f t="shared" si="10"/>
        <v>-152.14852485083344</v>
      </c>
      <c r="AS31" s="30">
        <v>0.52200000000000002</v>
      </c>
      <c r="AT31" s="30">
        <f t="shared" ref="AT31:AU31" si="129">AT30</f>
        <v>8</v>
      </c>
      <c r="AU31" s="30">
        <f t="shared" si="129"/>
        <v>-10</v>
      </c>
      <c r="AV31" s="30">
        <f t="shared" si="18"/>
        <v>-5.8239999999999998</v>
      </c>
      <c r="AX31" s="43">
        <f t="shared" si="13"/>
        <v>-152.14852485083344</v>
      </c>
      <c r="AY31" s="43"/>
      <c r="AZ31" s="43">
        <f t="shared" ref="AZ31:BA31" si="130">AZ30</f>
        <v>17</v>
      </c>
      <c r="BA31" s="43">
        <f t="shared" si="130"/>
        <v>-7.5</v>
      </c>
      <c r="BB31" s="43"/>
      <c r="BC31" s="55"/>
      <c r="BD31" s="54">
        <f t="shared" si="15"/>
        <v>-152.14852485083344</v>
      </c>
      <c r="BF31" s="30">
        <f t="shared" ref="BF31:BG31" si="131">BF30</f>
        <v>8</v>
      </c>
      <c r="BG31" s="30">
        <f t="shared" si="131"/>
        <v>-6</v>
      </c>
    </row>
    <row r="32" spans="26:59">
      <c r="AA32" s="30">
        <f t="shared" si="0"/>
        <v>-142.70925139913822</v>
      </c>
      <c r="AB32" s="30">
        <v>-0.68400000000000005</v>
      </c>
      <c r="AC32">
        <f t="shared" si="49"/>
        <v>0.5</v>
      </c>
      <c r="AD32">
        <f t="shared" si="50"/>
        <v>-1.5</v>
      </c>
      <c r="AE32" s="30">
        <f t="shared" si="51"/>
        <v>-1.8420000000000001</v>
      </c>
      <c r="AF32" s="48">
        <v>-0.51700000000000002</v>
      </c>
      <c r="AG32">
        <f t="shared" si="38"/>
        <v>0.5</v>
      </c>
      <c r="AH32">
        <f t="shared" si="39"/>
        <v>-0.7</v>
      </c>
      <c r="AI32" s="30">
        <f t="shared" si="40"/>
        <v>-0.95849999999999991</v>
      </c>
      <c r="AL32" s="30">
        <f t="shared" si="7"/>
        <v>-152.38294986637942</v>
      </c>
      <c r="AM32" s="30">
        <v>-0.35599999999999998</v>
      </c>
      <c r="AN32" s="30">
        <f t="shared" ref="AN32:AO32" si="132">AN31</f>
        <v>10</v>
      </c>
      <c r="AO32" s="30">
        <f t="shared" si="132"/>
        <v>-5</v>
      </c>
      <c r="AP32" s="30">
        <f t="shared" si="22"/>
        <v>-8.5599999999999987</v>
      </c>
      <c r="AR32" s="30">
        <f t="shared" si="10"/>
        <v>-151.63294986637942</v>
      </c>
      <c r="AS32" s="30">
        <v>2.1999999999999999E-2</v>
      </c>
      <c r="AT32" s="30">
        <f t="shared" ref="AT32:AU32" si="133">AT31</f>
        <v>8</v>
      </c>
      <c r="AU32" s="30">
        <f t="shared" si="133"/>
        <v>-10</v>
      </c>
      <c r="AV32" s="30">
        <f t="shared" si="18"/>
        <v>-9.8239999999999998</v>
      </c>
      <c r="AX32" s="43">
        <f t="shared" si="13"/>
        <v>-151.63294986637942</v>
      </c>
      <c r="AY32" s="43"/>
      <c r="AZ32" s="43">
        <f t="shared" ref="AZ32:BA32" si="134">AZ31</f>
        <v>17</v>
      </c>
      <c r="BA32" s="43">
        <f t="shared" si="134"/>
        <v>-7.5</v>
      </c>
      <c r="BB32" s="43"/>
      <c r="BC32" s="55"/>
      <c r="BD32" s="54">
        <f t="shared" si="15"/>
        <v>-151.63294986637942</v>
      </c>
      <c r="BF32" s="30">
        <f t="shared" ref="BF32:BG32" si="135">BF31</f>
        <v>8</v>
      </c>
      <c r="BG32" s="30">
        <f t="shared" si="135"/>
        <v>-6</v>
      </c>
    </row>
    <row r="33" spans="27:59">
      <c r="AA33" s="30">
        <f t="shared" si="0"/>
        <v>-141.16252644577617</v>
      </c>
      <c r="AB33" s="30">
        <v>-0.316</v>
      </c>
      <c r="AC33">
        <f t="shared" si="49"/>
        <v>0.5</v>
      </c>
      <c r="AD33">
        <f t="shared" si="50"/>
        <v>-1.5</v>
      </c>
      <c r="AE33" s="30">
        <f t="shared" si="51"/>
        <v>-1.6579999999999999</v>
      </c>
      <c r="AF33" s="48">
        <v>-0.59</v>
      </c>
      <c r="AG33">
        <f t="shared" si="38"/>
        <v>0.5</v>
      </c>
      <c r="AH33">
        <f t="shared" si="39"/>
        <v>-0.7</v>
      </c>
      <c r="AI33" s="30">
        <f t="shared" si="40"/>
        <v>-0.99499999999999988</v>
      </c>
      <c r="AL33" s="30">
        <f t="shared" si="7"/>
        <v>-151.8673748819254</v>
      </c>
      <c r="AM33" s="30">
        <v>-3.2000000000000001E-2</v>
      </c>
      <c r="AN33" s="30">
        <f t="shared" ref="AN33:AO33" si="136">AN32</f>
        <v>10</v>
      </c>
      <c r="AO33" s="30">
        <f t="shared" si="136"/>
        <v>-5</v>
      </c>
      <c r="AP33" s="30">
        <f t="shared" si="22"/>
        <v>-5.32</v>
      </c>
      <c r="AR33" s="30">
        <f t="shared" si="10"/>
        <v>-151.1173748819254</v>
      </c>
      <c r="AS33" s="30">
        <v>-4.3999999999999997E-2</v>
      </c>
      <c r="AT33" s="30">
        <f t="shared" ref="AT33:AU33" si="137">AT32</f>
        <v>8</v>
      </c>
      <c r="AU33" s="30">
        <f t="shared" si="137"/>
        <v>-10</v>
      </c>
      <c r="AV33" s="30">
        <f t="shared" si="18"/>
        <v>-10.352</v>
      </c>
      <c r="AX33" s="43">
        <f t="shared" si="13"/>
        <v>-151.1173748819254</v>
      </c>
      <c r="AY33" s="43"/>
      <c r="AZ33" s="43">
        <f t="shared" ref="AZ33:BA33" si="138">AZ32</f>
        <v>17</v>
      </c>
      <c r="BA33" s="43">
        <f t="shared" si="138"/>
        <v>-7.5</v>
      </c>
      <c r="BB33" s="43"/>
      <c r="BC33" s="55"/>
      <c r="BD33" s="54">
        <f t="shared" si="15"/>
        <v>-151.1173748819254</v>
      </c>
      <c r="BF33" s="30">
        <f t="shared" ref="BF33:BG33" si="139">BF32</f>
        <v>8</v>
      </c>
      <c r="BG33" s="30">
        <f t="shared" si="139"/>
        <v>-6</v>
      </c>
    </row>
    <row r="34" spans="27:59">
      <c r="AA34" s="30">
        <f t="shared" si="0"/>
        <v>-139.61580149241411</v>
      </c>
      <c r="AB34" s="30">
        <v>-5.7000000000000002E-2</v>
      </c>
      <c r="AC34">
        <f t="shared" si="49"/>
        <v>0.5</v>
      </c>
      <c r="AD34">
        <f t="shared" si="50"/>
        <v>-1.5</v>
      </c>
      <c r="AE34" s="30">
        <f t="shared" si="51"/>
        <v>-1.5285</v>
      </c>
      <c r="AF34" s="48">
        <v>-0.45600000000000002</v>
      </c>
      <c r="AG34">
        <f t="shared" si="38"/>
        <v>0.5</v>
      </c>
      <c r="AH34">
        <f t="shared" si="39"/>
        <v>-0.7</v>
      </c>
      <c r="AI34" s="30">
        <f t="shared" si="40"/>
        <v>-0.92799999999999994</v>
      </c>
      <c r="AL34" s="30">
        <f t="shared" si="7"/>
        <v>-151.35179989747138</v>
      </c>
      <c r="AM34" s="30">
        <v>0.26800000000000002</v>
      </c>
      <c r="AN34" s="30">
        <f t="shared" ref="AN34:AO34" si="140">AN33</f>
        <v>10</v>
      </c>
      <c r="AO34" s="30">
        <f t="shared" si="140"/>
        <v>-5</v>
      </c>
      <c r="AP34" s="30">
        <f t="shared" si="22"/>
        <v>-2.3199999999999998</v>
      </c>
      <c r="AR34" s="30">
        <f t="shared" si="10"/>
        <v>-150.60179989747138</v>
      </c>
      <c r="AS34" s="30">
        <v>-0.32200000000000001</v>
      </c>
      <c r="AT34" s="30">
        <f t="shared" ref="AT34:AU34" si="141">AT33</f>
        <v>8</v>
      </c>
      <c r="AU34" s="30">
        <f t="shared" si="141"/>
        <v>-10</v>
      </c>
      <c r="AV34" s="30">
        <f t="shared" si="18"/>
        <v>-12.576000000000001</v>
      </c>
      <c r="AX34" s="43">
        <f t="shared" si="13"/>
        <v>-150.60179989747138</v>
      </c>
      <c r="AY34" s="43"/>
      <c r="AZ34" s="43">
        <f t="shared" ref="AZ34:BA34" si="142">AZ33</f>
        <v>17</v>
      </c>
      <c r="BA34" s="43">
        <f t="shared" si="142"/>
        <v>-7.5</v>
      </c>
      <c r="BB34" s="43"/>
      <c r="BC34" s="55"/>
      <c r="BD34" s="54">
        <f t="shared" si="15"/>
        <v>-150.60179989747138</v>
      </c>
      <c r="BF34" s="30">
        <f t="shared" ref="BF34:BG34" si="143">BF33</f>
        <v>8</v>
      </c>
      <c r="BG34" s="30">
        <f t="shared" si="143"/>
        <v>-6</v>
      </c>
    </row>
    <row r="35" spans="27:59">
      <c r="AA35" s="30">
        <f t="shared" si="0"/>
        <v>-138.06907653905205</v>
      </c>
      <c r="AB35" s="30">
        <v>0.08</v>
      </c>
      <c r="AC35">
        <f t="shared" si="49"/>
        <v>0.5</v>
      </c>
      <c r="AD35">
        <f t="shared" si="50"/>
        <v>-1.5</v>
      </c>
      <c r="AE35" s="30">
        <f t="shared" si="51"/>
        <v>-1.46</v>
      </c>
      <c r="AF35" s="48">
        <v>-0.03</v>
      </c>
      <c r="AG35">
        <f t="shared" si="38"/>
        <v>0.5</v>
      </c>
      <c r="AH35">
        <f t="shared" si="39"/>
        <v>-0.7</v>
      </c>
      <c r="AI35" s="30">
        <f t="shared" si="40"/>
        <v>-0.71499999999999997</v>
      </c>
      <c r="AL35" s="30">
        <f t="shared" si="7"/>
        <v>-150.83622491301736</v>
      </c>
      <c r="AM35" s="30">
        <v>0.17599999999999999</v>
      </c>
      <c r="AN35" s="30">
        <f t="shared" ref="AN35:AO35" si="144">AN34</f>
        <v>10</v>
      </c>
      <c r="AO35" s="30">
        <f t="shared" si="144"/>
        <v>-5</v>
      </c>
      <c r="AP35" s="30">
        <f t="shared" si="22"/>
        <v>-3.24</v>
      </c>
      <c r="AR35" s="30">
        <f t="shared" si="10"/>
        <v>-150.08622491301736</v>
      </c>
      <c r="AS35" s="30">
        <v>5.6000000000000001E-2</v>
      </c>
      <c r="AT35" s="30">
        <f t="shared" ref="AT35:AU35" si="145">AT34</f>
        <v>8</v>
      </c>
      <c r="AU35" s="30">
        <f t="shared" si="145"/>
        <v>-10</v>
      </c>
      <c r="AV35" s="30">
        <f t="shared" si="18"/>
        <v>-9.5519999999999996</v>
      </c>
      <c r="AX35" s="43">
        <f t="shared" si="13"/>
        <v>-150.08622491301736</v>
      </c>
      <c r="AY35" s="43"/>
      <c r="AZ35" s="43">
        <f t="shared" ref="AZ35:BA35" si="146">AZ34</f>
        <v>17</v>
      </c>
      <c r="BA35" s="43">
        <f t="shared" si="146"/>
        <v>-7.5</v>
      </c>
      <c r="BB35" s="43"/>
      <c r="BC35" s="55"/>
      <c r="BD35" s="54">
        <f t="shared" si="15"/>
        <v>-150.08622491301736</v>
      </c>
      <c r="BF35" s="30">
        <f t="shared" ref="BF35:BG35" si="147">BF34</f>
        <v>8</v>
      </c>
      <c r="BG35" s="30">
        <f t="shared" si="147"/>
        <v>-6</v>
      </c>
    </row>
    <row r="36" spans="27:59">
      <c r="AA36" s="30">
        <f t="shared" si="0"/>
        <v>-136.52235158568999</v>
      </c>
      <c r="AB36" s="30">
        <v>-0.191</v>
      </c>
      <c r="AC36">
        <f t="shared" si="49"/>
        <v>0.5</v>
      </c>
      <c r="AD36">
        <f t="shared" si="50"/>
        <v>-1.5</v>
      </c>
      <c r="AE36" s="30">
        <f t="shared" si="51"/>
        <v>-1.5954999999999999</v>
      </c>
      <c r="AF36" s="48">
        <v>0.38100000000000001</v>
      </c>
      <c r="AG36">
        <f t="shared" si="38"/>
        <v>0.5</v>
      </c>
      <c r="AH36">
        <f t="shared" si="39"/>
        <v>-0.7</v>
      </c>
      <c r="AI36" s="30">
        <f t="shared" si="40"/>
        <v>-0.50949999999999995</v>
      </c>
      <c r="AL36" s="30">
        <f t="shared" si="7"/>
        <v>-150.32064992856334</v>
      </c>
      <c r="AM36" s="30">
        <v>6.4000000000000001E-2</v>
      </c>
      <c r="AN36" s="30">
        <f t="shared" ref="AN36:AO36" si="148">AN35</f>
        <v>10</v>
      </c>
      <c r="AO36" s="30">
        <f t="shared" si="148"/>
        <v>-5</v>
      </c>
      <c r="AP36" s="30">
        <f t="shared" si="22"/>
        <v>-4.3600000000000003</v>
      </c>
      <c r="AR36" s="30">
        <f t="shared" si="10"/>
        <v>-149.57064992856334</v>
      </c>
      <c r="AS36" s="30">
        <v>0.2</v>
      </c>
      <c r="AT36" s="30">
        <f t="shared" ref="AT36:AU36" si="149">AT35</f>
        <v>8</v>
      </c>
      <c r="AU36" s="30">
        <f t="shared" si="149"/>
        <v>-10</v>
      </c>
      <c r="AV36" s="30">
        <f t="shared" si="18"/>
        <v>-8.4</v>
      </c>
      <c r="AX36" s="43">
        <f t="shared" si="13"/>
        <v>-149.57064992856334</v>
      </c>
      <c r="AY36" s="43"/>
      <c r="AZ36" s="43">
        <f t="shared" ref="AZ36:BA36" si="150">AZ35</f>
        <v>17</v>
      </c>
      <c r="BA36" s="43">
        <f t="shared" si="150"/>
        <v>-7.5</v>
      </c>
      <c r="BB36" s="43"/>
      <c r="BC36" s="55"/>
      <c r="BD36" s="54">
        <f t="shared" si="15"/>
        <v>-149.57064992856334</v>
      </c>
      <c r="BF36" s="30">
        <f t="shared" ref="BF36:BG36" si="151">BF35</f>
        <v>8</v>
      </c>
      <c r="BG36" s="30">
        <f t="shared" si="151"/>
        <v>-6</v>
      </c>
    </row>
    <row r="37" spans="27:59">
      <c r="AA37" s="30">
        <f t="shared" si="0"/>
        <v>-134.97562663232793</v>
      </c>
      <c r="AB37" s="30">
        <v>-0.42399999999999999</v>
      </c>
      <c r="AC37">
        <f t="shared" si="49"/>
        <v>0.5</v>
      </c>
      <c r="AD37">
        <f t="shared" si="50"/>
        <v>-1.5</v>
      </c>
      <c r="AE37" s="30">
        <f t="shared" si="51"/>
        <v>-1.712</v>
      </c>
      <c r="AF37" s="48">
        <v>0.68899999999999995</v>
      </c>
      <c r="AG37">
        <f t="shared" si="38"/>
        <v>0.5</v>
      </c>
      <c r="AH37">
        <f t="shared" si="39"/>
        <v>-0.7</v>
      </c>
      <c r="AI37" s="30">
        <f t="shared" si="40"/>
        <v>-0.35549999999999998</v>
      </c>
      <c r="AL37" s="30">
        <f t="shared" si="7"/>
        <v>-149.80507494410932</v>
      </c>
      <c r="AM37" s="30">
        <v>-0.105</v>
      </c>
      <c r="AN37" s="30">
        <f t="shared" ref="AN37:AO37" si="152">AN36</f>
        <v>10</v>
      </c>
      <c r="AO37" s="30">
        <f t="shared" si="152"/>
        <v>-5</v>
      </c>
      <c r="AP37" s="30">
        <f t="shared" si="22"/>
        <v>-6.05</v>
      </c>
      <c r="AR37" s="30">
        <f t="shared" si="10"/>
        <v>-149.05507494410932</v>
      </c>
      <c r="AS37" s="30">
        <v>0.32200000000000001</v>
      </c>
      <c r="AT37" s="30">
        <f t="shared" ref="AT37:AU37" si="153">AT36</f>
        <v>8</v>
      </c>
      <c r="AU37" s="30">
        <f t="shared" si="153"/>
        <v>-10</v>
      </c>
      <c r="AV37" s="30">
        <f t="shared" si="18"/>
        <v>-7.4239999999999995</v>
      </c>
      <c r="AX37" s="43">
        <f t="shared" si="13"/>
        <v>-149.05507494410932</v>
      </c>
      <c r="AY37" s="43"/>
      <c r="AZ37" s="43">
        <f t="shared" ref="AZ37:BA37" si="154">AZ36</f>
        <v>17</v>
      </c>
      <c r="BA37" s="43">
        <f t="shared" si="154"/>
        <v>-7.5</v>
      </c>
      <c r="BB37" s="43"/>
      <c r="BC37" s="55"/>
      <c r="BD37" s="54">
        <f t="shared" si="15"/>
        <v>-149.05507494410932</v>
      </c>
      <c r="BF37" s="30">
        <f t="shared" ref="BF37:BG37" si="155">BF36</f>
        <v>8</v>
      </c>
      <c r="BG37" s="30">
        <f t="shared" si="155"/>
        <v>-6</v>
      </c>
    </row>
    <row r="38" spans="27:59">
      <c r="AA38" s="30">
        <f t="shared" si="0"/>
        <v>-133.42890167896587</v>
      </c>
      <c r="AB38" s="30">
        <v>-5.7000000000000002E-2</v>
      </c>
      <c r="AC38">
        <f t="shared" si="49"/>
        <v>0.5</v>
      </c>
      <c r="AD38">
        <f t="shared" si="50"/>
        <v>-1.5</v>
      </c>
      <c r="AE38" s="30">
        <f t="shared" si="51"/>
        <v>-1.5285</v>
      </c>
      <c r="AF38" s="48">
        <v>0.622</v>
      </c>
      <c r="AG38">
        <f t="shared" si="38"/>
        <v>0.5</v>
      </c>
      <c r="AH38">
        <f t="shared" si="39"/>
        <v>-0.7</v>
      </c>
      <c r="AI38" s="30">
        <f t="shared" si="40"/>
        <v>-0.38899999999999996</v>
      </c>
      <c r="AL38" s="30">
        <f t="shared" si="7"/>
        <v>-149.2894999596553</v>
      </c>
      <c r="AM38" s="30">
        <v>-0.14799999999999999</v>
      </c>
      <c r="AN38" s="30">
        <f t="shared" ref="AN38:AO38" si="156">AN37</f>
        <v>10</v>
      </c>
      <c r="AO38" s="30">
        <f t="shared" si="156"/>
        <v>-5</v>
      </c>
      <c r="AP38" s="30">
        <f t="shared" si="22"/>
        <v>-6.48</v>
      </c>
      <c r="AR38" s="30">
        <f t="shared" si="10"/>
        <v>-148.5394999596553</v>
      </c>
      <c r="AS38" s="30">
        <v>-3.3000000000000002E-2</v>
      </c>
      <c r="AT38" s="30">
        <f t="shared" ref="AT38:AU38" si="157">AT37</f>
        <v>8</v>
      </c>
      <c r="AU38" s="30">
        <f t="shared" si="157"/>
        <v>-10</v>
      </c>
      <c r="AV38" s="30">
        <f t="shared" si="18"/>
        <v>-10.263999999999999</v>
      </c>
      <c r="AX38" s="43">
        <f t="shared" si="13"/>
        <v>-148.5394999596553</v>
      </c>
      <c r="AY38" s="43"/>
      <c r="AZ38" s="43">
        <f t="shared" ref="AZ38:BA38" si="158">AZ37</f>
        <v>17</v>
      </c>
      <c r="BA38" s="43">
        <f t="shared" si="158"/>
        <v>-7.5</v>
      </c>
      <c r="BB38" s="43"/>
      <c r="BC38" s="55"/>
      <c r="BD38" s="54">
        <f t="shared" si="15"/>
        <v>-148.5394999596553</v>
      </c>
      <c r="BF38" s="30">
        <f t="shared" ref="BF38:BG38" si="159">BF37</f>
        <v>8</v>
      </c>
      <c r="BG38" s="30">
        <f t="shared" si="159"/>
        <v>-6</v>
      </c>
    </row>
    <row r="39" spans="27:59">
      <c r="AA39" s="30">
        <f t="shared" si="0"/>
        <v>-131.88217672560381</v>
      </c>
      <c r="AB39" s="30">
        <v>0.53800000000000003</v>
      </c>
      <c r="AC39">
        <f t="shared" si="49"/>
        <v>0.5</v>
      </c>
      <c r="AD39">
        <f t="shared" si="50"/>
        <v>-1.5</v>
      </c>
      <c r="AE39" s="30">
        <f t="shared" si="51"/>
        <v>-1.2309999999999999</v>
      </c>
      <c r="AF39" s="48">
        <v>0.47499999999999998</v>
      </c>
      <c r="AG39">
        <f t="shared" si="38"/>
        <v>0.5</v>
      </c>
      <c r="AH39">
        <f t="shared" si="39"/>
        <v>-0.7</v>
      </c>
      <c r="AI39" s="30">
        <f t="shared" si="40"/>
        <v>-0.46249999999999997</v>
      </c>
      <c r="AL39" s="30">
        <f t="shared" si="7"/>
        <v>-148.77392497520128</v>
      </c>
      <c r="AM39" s="30">
        <v>-0.26800000000000002</v>
      </c>
      <c r="AN39" s="30">
        <f t="shared" ref="AN39:AO39" si="160">AN38</f>
        <v>10</v>
      </c>
      <c r="AO39" s="30">
        <f t="shared" si="160"/>
        <v>-5</v>
      </c>
      <c r="AP39" s="30">
        <f t="shared" si="22"/>
        <v>-7.68</v>
      </c>
      <c r="AR39" s="30">
        <f t="shared" si="10"/>
        <v>-148.02392497520128</v>
      </c>
      <c r="AS39" s="30">
        <v>-0.26700000000000002</v>
      </c>
      <c r="AT39" s="30">
        <f t="shared" ref="AT39:AU39" si="161">AT38</f>
        <v>8</v>
      </c>
      <c r="AU39" s="30">
        <f t="shared" si="161"/>
        <v>-10</v>
      </c>
      <c r="AV39" s="30">
        <f t="shared" si="18"/>
        <v>-12.135999999999999</v>
      </c>
      <c r="AX39" s="43">
        <f t="shared" si="13"/>
        <v>-148.02392497520128</v>
      </c>
      <c r="AY39" s="43"/>
      <c r="AZ39" s="43">
        <f t="shared" ref="AZ39:BA39" si="162">AZ38</f>
        <v>17</v>
      </c>
      <c r="BA39" s="43">
        <f t="shared" si="162"/>
        <v>-7.5</v>
      </c>
      <c r="BB39" s="43"/>
      <c r="BC39" s="55"/>
      <c r="BD39" s="54">
        <f t="shared" si="15"/>
        <v>-148.02392497520128</v>
      </c>
      <c r="BF39" s="30">
        <f t="shared" ref="BF39:BG39" si="163">BF38</f>
        <v>8</v>
      </c>
      <c r="BG39" s="30">
        <f t="shared" si="163"/>
        <v>-6</v>
      </c>
    </row>
    <row r="40" spans="27:59">
      <c r="AA40" s="30">
        <f t="shared" si="0"/>
        <v>-130.33545177224175</v>
      </c>
      <c r="AB40" s="30">
        <v>1.2390000000000001</v>
      </c>
      <c r="AC40">
        <f t="shared" si="49"/>
        <v>0.5</v>
      </c>
      <c r="AD40">
        <f t="shared" si="50"/>
        <v>-1.5</v>
      </c>
      <c r="AE40" s="30">
        <f t="shared" si="51"/>
        <v>-0.88049999999999995</v>
      </c>
      <c r="AF40" s="48">
        <v>0.53600000000000003</v>
      </c>
      <c r="AG40">
        <f t="shared" si="38"/>
        <v>0.5</v>
      </c>
      <c r="AH40">
        <f t="shared" si="39"/>
        <v>-0.7</v>
      </c>
      <c r="AI40" s="30">
        <f t="shared" si="40"/>
        <v>-0.43199999999999994</v>
      </c>
      <c r="AL40" s="30">
        <f t="shared" si="7"/>
        <v>-148.25834999074726</v>
      </c>
      <c r="AM40" s="30">
        <v>-0.22</v>
      </c>
      <c r="AN40" s="30">
        <f t="shared" ref="AN40:AO40" si="164">AN39</f>
        <v>10</v>
      </c>
      <c r="AO40" s="30">
        <f t="shared" si="164"/>
        <v>-5</v>
      </c>
      <c r="AP40" s="30">
        <f t="shared" si="22"/>
        <v>-7.2</v>
      </c>
      <c r="AR40" s="30">
        <f t="shared" si="10"/>
        <v>-147.50834999074726</v>
      </c>
      <c r="AS40" s="30">
        <v>-0.26700000000000002</v>
      </c>
      <c r="AT40" s="30">
        <f t="shared" ref="AT40:AU40" si="165">AT39</f>
        <v>8</v>
      </c>
      <c r="AU40" s="30">
        <f t="shared" si="165"/>
        <v>-10</v>
      </c>
      <c r="AV40" s="30">
        <f t="shared" si="18"/>
        <v>-12.135999999999999</v>
      </c>
      <c r="AX40" s="43">
        <f t="shared" si="13"/>
        <v>-147.50834999074726</v>
      </c>
      <c r="AY40" s="43"/>
      <c r="AZ40" s="43">
        <f t="shared" ref="AZ40:BA40" si="166">AZ39</f>
        <v>17</v>
      </c>
      <c r="BA40" s="43">
        <f t="shared" si="166"/>
        <v>-7.5</v>
      </c>
      <c r="BB40" s="43"/>
      <c r="BC40" s="55"/>
      <c r="BD40" s="54">
        <f t="shared" si="15"/>
        <v>-147.50834999074726</v>
      </c>
      <c r="BF40" s="30">
        <f t="shared" ref="BF40:BG40" si="167">BF39</f>
        <v>8</v>
      </c>
      <c r="BG40" s="30">
        <f t="shared" si="167"/>
        <v>-6</v>
      </c>
    </row>
    <row r="41" spans="27:59">
      <c r="AA41" s="30">
        <f t="shared" si="0"/>
        <v>-128.7887268188797</v>
      </c>
      <c r="AB41" s="30">
        <v>1.26</v>
      </c>
      <c r="AC41">
        <f t="shared" si="49"/>
        <v>0.5</v>
      </c>
      <c r="AD41">
        <f t="shared" si="50"/>
        <v>-1.5</v>
      </c>
      <c r="AE41" s="30">
        <f t="shared" si="51"/>
        <v>-0.87</v>
      </c>
      <c r="AF41" s="48">
        <v>0.70699999999999996</v>
      </c>
      <c r="AG41">
        <f t="shared" si="38"/>
        <v>0.5</v>
      </c>
      <c r="AH41">
        <f t="shared" si="39"/>
        <v>-0.7</v>
      </c>
      <c r="AI41" s="30">
        <f t="shared" si="40"/>
        <v>-0.34649999999999997</v>
      </c>
      <c r="AL41" s="30">
        <f t="shared" si="7"/>
        <v>-147.74277500629324</v>
      </c>
      <c r="AM41" s="30">
        <v>3.4000000000000002E-2</v>
      </c>
      <c r="AN41" s="30">
        <f t="shared" ref="AN41:AO41" si="168">AN40</f>
        <v>10</v>
      </c>
      <c r="AO41" s="30">
        <f t="shared" si="168"/>
        <v>-5</v>
      </c>
      <c r="AP41" s="30">
        <f t="shared" si="22"/>
        <v>-4.66</v>
      </c>
      <c r="AR41" s="30">
        <f t="shared" si="10"/>
        <v>-146.99277500629324</v>
      </c>
      <c r="AS41" s="30">
        <v>0</v>
      </c>
      <c r="AT41" s="30">
        <f t="shared" ref="AT41:AU41" si="169">AT40</f>
        <v>8</v>
      </c>
      <c r="AU41" s="30">
        <f t="shared" si="169"/>
        <v>-10</v>
      </c>
      <c r="AV41" s="30">
        <f t="shared" si="18"/>
        <v>-10</v>
      </c>
      <c r="AX41" s="43">
        <f t="shared" si="13"/>
        <v>-146.99277500629324</v>
      </c>
      <c r="AY41" s="43"/>
      <c r="AZ41" s="43">
        <f t="shared" ref="AZ41:BA41" si="170">AZ40</f>
        <v>17</v>
      </c>
      <c r="BA41" s="43">
        <f t="shared" si="170"/>
        <v>-7.5</v>
      </c>
      <c r="BB41" s="43"/>
      <c r="BC41" s="55"/>
      <c r="BD41" s="54">
        <f t="shared" si="15"/>
        <v>-146.99277500629324</v>
      </c>
      <c r="BF41" s="30">
        <f t="shared" ref="BF41:BG41" si="171">BF40</f>
        <v>8</v>
      </c>
      <c r="BG41" s="30">
        <f t="shared" si="171"/>
        <v>-6</v>
      </c>
    </row>
    <row r="42" spans="27:59">
      <c r="AA42" s="30">
        <f t="shared" si="0"/>
        <v>-127.24200186551765</v>
      </c>
      <c r="AB42" s="30">
        <v>1.052</v>
      </c>
      <c r="AC42">
        <f t="shared" si="49"/>
        <v>0.5</v>
      </c>
      <c r="AD42">
        <f t="shared" si="50"/>
        <v>-1.5</v>
      </c>
      <c r="AE42" s="30">
        <f t="shared" si="51"/>
        <v>-0.97399999999999998</v>
      </c>
      <c r="AF42" s="48">
        <v>0.89400000000000002</v>
      </c>
      <c r="AG42">
        <f t="shared" si="38"/>
        <v>0.5</v>
      </c>
      <c r="AH42">
        <f t="shared" si="39"/>
        <v>-0.7</v>
      </c>
      <c r="AI42" s="30">
        <f t="shared" si="40"/>
        <v>-0.25299999999999995</v>
      </c>
      <c r="AL42" s="30">
        <f t="shared" si="7"/>
        <v>-147.22720002183922</v>
      </c>
      <c r="AM42" s="30">
        <v>0.33300000000000002</v>
      </c>
      <c r="AN42" s="30">
        <f t="shared" ref="AN42:AO42" si="172">AN41</f>
        <v>10</v>
      </c>
      <c r="AO42" s="30">
        <f t="shared" si="172"/>
        <v>-5</v>
      </c>
      <c r="AP42" s="30">
        <f t="shared" si="22"/>
        <v>-1.67</v>
      </c>
      <c r="AR42" s="30">
        <f t="shared" si="10"/>
        <v>-146.47720002183922</v>
      </c>
      <c r="AS42" s="30">
        <v>0.189</v>
      </c>
      <c r="AT42" s="30">
        <f t="shared" ref="AT42:AU42" si="173">AT41</f>
        <v>8</v>
      </c>
      <c r="AU42" s="30">
        <f t="shared" si="173"/>
        <v>-10</v>
      </c>
      <c r="AV42" s="30">
        <f t="shared" si="18"/>
        <v>-8.4879999999999995</v>
      </c>
      <c r="AX42" s="43">
        <f t="shared" si="13"/>
        <v>-146.47720002183922</v>
      </c>
      <c r="AY42" s="43"/>
      <c r="AZ42" s="43">
        <f t="shared" ref="AZ42:BA42" si="174">AZ41</f>
        <v>17</v>
      </c>
      <c r="BA42" s="43">
        <f t="shared" si="174"/>
        <v>-7.5</v>
      </c>
      <c r="BB42" s="43"/>
      <c r="BC42" s="55"/>
      <c r="BD42" s="54">
        <f t="shared" si="15"/>
        <v>-146.47720002183922</v>
      </c>
      <c r="BF42" s="30">
        <f t="shared" ref="BF42:BG42" si="175">BF41</f>
        <v>8</v>
      </c>
      <c r="BG42" s="30">
        <f t="shared" si="175"/>
        <v>-6</v>
      </c>
    </row>
    <row r="43" spans="27:59">
      <c r="AA43" s="30">
        <f t="shared" si="0"/>
        <v>-125.69527691215561</v>
      </c>
      <c r="AB43" s="30">
        <v>0.25600000000000001</v>
      </c>
      <c r="AC43">
        <f t="shared" si="49"/>
        <v>0.5</v>
      </c>
      <c r="AD43">
        <f t="shared" si="50"/>
        <v>-1.5</v>
      </c>
      <c r="AE43" s="30">
        <f t="shared" si="51"/>
        <v>-1.3719999999999999</v>
      </c>
      <c r="AF43" s="48">
        <v>0.23300000000000001</v>
      </c>
      <c r="AG43">
        <f t="shared" si="38"/>
        <v>0.5</v>
      </c>
      <c r="AH43">
        <f t="shared" si="39"/>
        <v>-0.7</v>
      </c>
      <c r="AI43" s="30">
        <f t="shared" si="40"/>
        <v>-0.58349999999999991</v>
      </c>
      <c r="AL43" s="30">
        <f t="shared" si="7"/>
        <v>-146.7116250373852</v>
      </c>
      <c r="AM43" s="30">
        <v>0.47599999999999998</v>
      </c>
      <c r="AN43" s="30">
        <f t="shared" ref="AN43:AO43" si="176">AN42</f>
        <v>10</v>
      </c>
      <c r="AO43" s="30">
        <f t="shared" si="176"/>
        <v>-5</v>
      </c>
      <c r="AP43" s="30">
        <f t="shared" si="22"/>
        <v>-0.24000000000000021</v>
      </c>
      <c r="AR43" s="30">
        <f t="shared" si="10"/>
        <v>-145.9616250373852</v>
      </c>
      <c r="AS43" s="30">
        <v>0.27800000000000002</v>
      </c>
      <c r="AT43" s="30">
        <f t="shared" ref="AT43:AU43" si="177">AT42</f>
        <v>8</v>
      </c>
      <c r="AU43" s="30">
        <f t="shared" si="177"/>
        <v>-10</v>
      </c>
      <c r="AV43" s="30">
        <f t="shared" si="18"/>
        <v>-7.7759999999999998</v>
      </c>
      <c r="AX43" s="43">
        <f t="shared" si="13"/>
        <v>-145.9616250373852</v>
      </c>
      <c r="AY43" s="43"/>
      <c r="AZ43" s="43">
        <f t="shared" ref="AZ43:BA43" si="178">AZ42</f>
        <v>17</v>
      </c>
      <c r="BA43" s="43">
        <f t="shared" si="178"/>
        <v>-7.5</v>
      </c>
      <c r="BB43" s="43"/>
      <c r="BC43" s="55"/>
      <c r="BD43" s="54">
        <f t="shared" si="15"/>
        <v>-145.9616250373852</v>
      </c>
      <c r="BF43" s="30">
        <f t="shared" ref="BF43:BG43" si="179">BF42</f>
        <v>8</v>
      </c>
      <c r="BG43" s="30">
        <f t="shared" si="179"/>
        <v>-6</v>
      </c>
    </row>
    <row r="44" spans="27:59">
      <c r="AA44" s="30">
        <f t="shared" si="0"/>
        <v>-124.14855195879356</v>
      </c>
      <c r="AB44" s="30">
        <v>-0.31</v>
      </c>
      <c r="AC44">
        <f t="shared" si="49"/>
        <v>0.5</v>
      </c>
      <c r="AD44">
        <f t="shared" si="50"/>
        <v>-1.5</v>
      </c>
      <c r="AE44" s="30">
        <f t="shared" si="51"/>
        <v>-1.655</v>
      </c>
      <c r="AF44" s="48">
        <v>-0.39400000000000002</v>
      </c>
      <c r="AG44">
        <f t="shared" si="38"/>
        <v>0.5</v>
      </c>
      <c r="AH44">
        <f t="shared" si="39"/>
        <v>-0.7</v>
      </c>
      <c r="AI44" s="30">
        <f t="shared" si="40"/>
        <v>-0.89700000000000002</v>
      </c>
      <c r="AL44" s="30">
        <f t="shared" si="7"/>
        <v>-146.19605005293118</v>
      </c>
      <c r="AM44" s="30">
        <v>0.28499999999999998</v>
      </c>
      <c r="AN44" s="30">
        <f t="shared" ref="AN44:AO44" si="180">AN43</f>
        <v>10</v>
      </c>
      <c r="AO44" s="30">
        <f t="shared" si="180"/>
        <v>-5</v>
      </c>
      <c r="AP44" s="30">
        <f t="shared" si="22"/>
        <v>-2.1500000000000004</v>
      </c>
      <c r="AR44" s="30">
        <f t="shared" si="10"/>
        <v>-145.44605005293118</v>
      </c>
      <c r="AS44" s="30">
        <v>1.0999999999999999E-2</v>
      </c>
      <c r="AT44" s="30">
        <f t="shared" ref="AT44:AU44" si="181">AT43</f>
        <v>8</v>
      </c>
      <c r="AU44" s="30">
        <f t="shared" si="181"/>
        <v>-10</v>
      </c>
      <c r="AV44" s="30">
        <f t="shared" si="18"/>
        <v>-9.9120000000000008</v>
      </c>
      <c r="AX44" s="43">
        <f t="shared" si="13"/>
        <v>-145.44605005293118</v>
      </c>
      <c r="AY44" s="43"/>
      <c r="AZ44" s="43">
        <f t="shared" ref="AZ44:BA44" si="182">AZ43</f>
        <v>17</v>
      </c>
      <c r="BA44" s="43">
        <f t="shared" si="182"/>
        <v>-7.5</v>
      </c>
      <c r="BB44" s="43"/>
      <c r="BC44" s="55"/>
      <c r="BD44" s="54">
        <f t="shared" si="15"/>
        <v>-145.44605005293118</v>
      </c>
      <c r="BF44" s="30">
        <f t="shared" ref="BF44:BG44" si="183">BF43</f>
        <v>8</v>
      </c>
      <c r="BG44" s="30">
        <f t="shared" si="183"/>
        <v>-6</v>
      </c>
    </row>
    <row r="45" spans="27:59">
      <c r="AA45" s="30">
        <f t="shared" si="0"/>
        <v>-122.60182700543152</v>
      </c>
      <c r="AB45" s="30">
        <v>-0.748</v>
      </c>
      <c r="AC45">
        <f t="shared" si="49"/>
        <v>0.5</v>
      </c>
      <c r="AD45">
        <f t="shared" si="50"/>
        <v>-1.5</v>
      </c>
      <c r="AE45" s="30">
        <f t="shared" si="51"/>
        <v>-1.8740000000000001</v>
      </c>
      <c r="AF45" s="48">
        <v>-1.0309999999999999</v>
      </c>
      <c r="AG45">
        <f t="shared" si="38"/>
        <v>0.5</v>
      </c>
      <c r="AH45">
        <f t="shared" si="39"/>
        <v>-0.7</v>
      </c>
      <c r="AI45" s="30">
        <f t="shared" si="40"/>
        <v>-1.2155</v>
      </c>
      <c r="AL45" s="30">
        <f t="shared" si="7"/>
        <v>-145.68047506847716</v>
      </c>
      <c r="AM45" s="30">
        <v>8.7999999999999995E-2</v>
      </c>
      <c r="AN45" s="30">
        <f t="shared" ref="AN45:AO45" si="184">AN44</f>
        <v>10</v>
      </c>
      <c r="AO45" s="30">
        <f t="shared" si="184"/>
        <v>-5</v>
      </c>
      <c r="AP45" s="30">
        <f t="shared" si="22"/>
        <v>-4.12</v>
      </c>
      <c r="AR45" s="30">
        <f t="shared" si="10"/>
        <v>-144.93047506847716</v>
      </c>
      <c r="AS45" s="30">
        <v>-0.156</v>
      </c>
      <c r="AT45" s="30">
        <f t="shared" ref="AT45:AU45" si="185">AT44</f>
        <v>8</v>
      </c>
      <c r="AU45" s="30">
        <f t="shared" si="185"/>
        <v>-10</v>
      </c>
      <c r="AV45" s="30">
        <f t="shared" si="18"/>
        <v>-11.247999999999999</v>
      </c>
      <c r="AX45" s="43">
        <f t="shared" si="13"/>
        <v>-144.93047506847716</v>
      </c>
      <c r="AY45" s="43"/>
      <c r="AZ45" s="43">
        <f t="shared" ref="AZ45:BA45" si="186">AZ44</f>
        <v>17</v>
      </c>
      <c r="BA45" s="43">
        <f t="shared" si="186"/>
        <v>-7.5</v>
      </c>
      <c r="BB45" s="43"/>
      <c r="BC45" s="55"/>
      <c r="BD45" s="54">
        <f t="shared" si="15"/>
        <v>-144.93047506847716</v>
      </c>
      <c r="BF45" s="30">
        <f t="shared" ref="BF45:BG45" si="187">BF44</f>
        <v>8</v>
      </c>
      <c r="BG45" s="30">
        <f t="shared" si="187"/>
        <v>-6</v>
      </c>
    </row>
    <row r="46" spans="27:59">
      <c r="AA46" s="30">
        <f t="shared" si="0"/>
        <v>-121.05510205206947</v>
      </c>
      <c r="AB46" s="30">
        <v>-0.55400000000000005</v>
      </c>
      <c r="AC46">
        <f t="shared" si="49"/>
        <v>0.5</v>
      </c>
      <c r="AD46">
        <f t="shared" si="50"/>
        <v>-1.5</v>
      </c>
      <c r="AE46" s="30">
        <f t="shared" si="51"/>
        <v>-1.7770000000000001</v>
      </c>
      <c r="AF46" s="48">
        <v>-0.747</v>
      </c>
      <c r="AG46">
        <f t="shared" si="38"/>
        <v>0.5</v>
      </c>
      <c r="AH46">
        <f t="shared" si="39"/>
        <v>-0.7</v>
      </c>
      <c r="AI46" s="30">
        <f t="shared" si="40"/>
        <v>-1.0734999999999999</v>
      </c>
      <c r="AL46" s="30">
        <f t="shared" si="7"/>
        <v>-145.16490008402315</v>
      </c>
      <c r="AM46" s="30">
        <v>-0.14599999999999999</v>
      </c>
      <c r="AN46" s="30">
        <f t="shared" ref="AN46:AO46" si="188">AN45</f>
        <v>10</v>
      </c>
      <c r="AO46" s="30">
        <f t="shared" si="188"/>
        <v>-5</v>
      </c>
      <c r="AP46" s="30">
        <f t="shared" si="22"/>
        <v>-6.46</v>
      </c>
      <c r="AR46" s="30">
        <f t="shared" si="10"/>
        <v>-144.41490008402315</v>
      </c>
      <c r="AS46" s="30">
        <v>-0.25600000000000001</v>
      </c>
      <c r="AT46" s="30">
        <f t="shared" ref="AT46:AU46" si="189">AT45</f>
        <v>8</v>
      </c>
      <c r="AU46" s="30">
        <f t="shared" si="189"/>
        <v>-10</v>
      </c>
      <c r="AV46" s="30">
        <f t="shared" si="18"/>
        <v>-12.048</v>
      </c>
      <c r="AX46" s="43">
        <f t="shared" si="13"/>
        <v>-144.41490008402315</v>
      </c>
      <c r="AY46" s="43"/>
      <c r="AZ46" s="43">
        <f t="shared" ref="AZ46:BA46" si="190">AZ45</f>
        <v>17</v>
      </c>
      <c r="BA46" s="43">
        <f t="shared" si="190"/>
        <v>-7.5</v>
      </c>
      <c r="BB46" s="43"/>
      <c r="BC46" s="55"/>
      <c r="BD46" s="54">
        <f t="shared" si="15"/>
        <v>-144.41490008402315</v>
      </c>
      <c r="BF46" s="30">
        <f t="shared" ref="BF46:BG46" si="191">BF45</f>
        <v>8</v>
      </c>
      <c r="BG46" s="30">
        <f t="shared" si="191"/>
        <v>-6</v>
      </c>
    </row>
    <row r="47" spans="27:59">
      <c r="AA47" s="30">
        <f t="shared" si="0"/>
        <v>-119.50837709870743</v>
      </c>
      <c r="AB47" s="30">
        <v>-0.44600000000000001</v>
      </c>
      <c r="AC47">
        <f t="shared" si="49"/>
        <v>0.5</v>
      </c>
      <c r="AD47">
        <f t="shared" si="50"/>
        <v>-1.5</v>
      </c>
      <c r="AE47" s="30">
        <f t="shared" si="51"/>
        <v>-1.7230000000000001</v>
      </c>
      <c r="AF47" s="48">
        <v>-0.52500000000000002</v>
      </c>
      <c r="AG47">
        <f t="shared" si="38"/>
        <v>0.5</v>
      </c>
      <c r="AH47">
        <f t="shared" si="39"/>
        <v>-0.7</v>
      </c>
      <c r="AI47" s="30">
        <f t="shared" si="40"/>
        <v>-0.96249999999999991</v>
      </c>
      <c r="AL47" s="30">
        <f t="shared" si="7"/>
        <v>-144.64932509956913</v>
      </c>
      <c r="AM47" s="30">
        <v>-0.20100000000000001</v>
      </c>
      <c r="AN47" s="30">
        <f t="shared" ref="AN47:AO47" si="192">AN46</f>
        <v>10</v>
      </c>
      <c r="AO47" s="30">
        <f t="shared" si="192"/>
        <v>-5</v>
      </c>
      <c r="AP47" s="30">
        <f t="shared" si="22"/>
        <v>-7.01</v>
      </c>
      <c r="AR47" s="30">
        <f t="shared" si="10"/>
        <v>-143.89932509956913</v>
      </c>
      <c r="AS47" s="30">
        <v>-0.1</v>
      </c>
      <c r="AT47" s="30">
        <f t="shared" ref="AT47:AU47" si="193">AT46</f>
        <v>8</v>
      </c>
      <c r="AU47" s="30">
        <f t="shared" si="193"/>
        <v>-10</v>
      </c>
      <c r="AV47" s="30">
        <f t="shared" si="18"/>
        <v>-10.8</v>
      </c>
      <c r="AX47" s="43">
        <f t="shared" si="13"/>
        <v>-143.89932509956913</v>
      </c>
      <c r="AY47" s="43"/>
      <c r="AZ47" s="43">
        <f t="shared" ref="AZ47:BA47" si="194">AZ46</f>
        <v>17</v>
      </c>
      <c r="BA47" s="43">
        <f t="shared" si="194"/>
        <v>-7.5</v>
      </c>
      <c r="BB47" s="43"/>
      <c r="BC47" s="55"/>
      <c r="BD47" s="54">
        <f t="shared" si="15"/>
        <v>-143.89932509956913</v>
      </c>
      <c r="BF47" s="30">
        <f t="shared" ref="BF47:BG47" si="195">BF46</f>
        <v>8</v>
      </c>
      <c r="BG47" s="30">
        <f t="shared" si="195"/>
        <v>-6</v>
      </c>
    </row>
    <row r="48" spans="27:59">
      <c r="AA48" s="30">
        <f t="shared" si="0"/>
        <v>-117.96165214534538</v>
      </c>
      <c r="AB48" s="30">
        <v>-0.39500000000000002</v>
      </c>
      <c r="AC48">
        <f t="shared" si="49"/>
        <v>0.5</v>
      </c>
      <c r="AD48">
        <f t="shared" si="50"/>
        <v>-1.5</v>
      </c>
      <c r="AE48" s="30">
        <f t="shared" si="51"/>
        <v>-1.6975</v>
      </c>
      <c r="AF48" s="48">
        <v>-0.27300000000000002</v>
      </c>
      <c r="AG48">
        <f t="shared" si="38"/>
        <v>0.5</v>
      </c>
      <c r="AH48">
        <f t="shared" si="39"/>
        <v>-0.7</v>
      </c>
      <c r="AI48" s="30">
        <f t="shared" si="40"/>
        <v>-0.83650000000000002</v>
      </c>
      <c r="AL48" s="30">
        <f t="shared" si="7"/>
        <v>-144.13375011511511</v>
      </c>
      <c r="AM48" s="30">
        <v>-0.255</v>
      </c>
      <c r="AN48" s="30">
        <f t="shared" ref="AN48:AO48" si="196">AN47</f>
        <v>10</v>
      </c>
      <c r="AO48" s="30">
        <f t="shared" si="196"/>
        <v>-5</v>
      </c>
      <c r="AP48" s="30">
        <f t="shared" si="22"/>
        <v>-7.55</v>
      </c>
      <c r="AR48" s="30">
        <f t="shared" si="10"/>
        <v>-143.38375011511511</v>
      </c>
      <c r="AS48" s="30">
        <v>0</v>
      </c>
      <c r="AT48" s="30">
        <f t="shared" ref="AT48:AU48" si="197">AT47</f>
        <v>8</v>
      </c>
      <c r="AU48" s="30">
        <f t="shared" si="197"/>
        <v>-10</v>
      </c>
      <c r="AV48" s="30">
        <f t="shared" si="18"/>
        <v>-10</v>
      </c>
      <c r="AX48" s="43">
        <f t="shared" si="13"/>
        <v>-143.38375011511511</v>
      </c>
      <c r="AY48" s="43"/>
      <c r="AZ48" s="43">
        <f t="shared" ref="AZ48:BA48" si="198">AZ47</f>
        <v>17</v>
      </c>
      <c r="BA48" s="43">
        <f t="shared" si="198"/>
        <v>-7.5</v>
      </c>
      <c r="BB48" s="43"/>
      <c r="BC48" s="55"/>
      <c r="BD48" s="54">
        <f t="shared" si="15"/>
        <v>-143.38375011511511</v>
      </c>
      <c r="BF48" s="30">
        <f t="shared" ref="BF48:BG48" si="199">BF47</f>
        <v>8</v>
      </c>
      <c r="BG48" s="30">
        <f t="shared" si="199"/>
        <v>-6</v>
      </c>
    </row>
    <row r="49" spans="27:59">
      <c r="AA49" s="30">
        <f t="shared" si="0"/>
        <v>-116.41492719198334</v>
      </c>
      <c r="AB49" s="30">
        <v>-0.38700000000000001</v>
      </c>
      <c r="AC49">
        <f t="shared" si="49"/>
        <v>0.5</v>
      </c>
      <c r="AD49">
        <f t="shared" si="50"/>
        <v>-1.5</v>
      </c>
      <c r="AE49" s="30">
        <f t="shared" si="51"/>
        <v>-1.6935</v>
      </c>
      <c r="AF49" s="48">
        <v>-0.221</v>
      </c>
      <c r="AG49">
        <f t="shared" si="38"/>
        <v>0.5</v>
      </c>
      <c r="AH49">
        <f t="shared" si="39"/>
        <v>-0.7</v>
      </c>
      <c r="AI49" s="30">
        <f t="shared" si="40"/>
        <v>-0.8105</v>
      </c>
      <c r="AL49" s="30">
        <f t="shared" si="7"/>
        <v>-143.61817513066109</v>
      </c>
      <c r="AM49" s="30">
        <v>-0.189</v>
      </c>
      <c r="AN49" s="30">
        <f t="shared" ref="AN49:AO49" si="200">AN48</f>
        <v>10</v>
      </c>
      <c r="AO49" s="30">
        <f t="shared" si="200"/>
        <v>-5</v>
      </c>
      <c r="AP49" s="30">
        <f t="shared" si="22"/>
        <v>-6.8900000000000006</v>
      </c>
      <c r="AR49" s="30">
        <f t="shared" si="10"/>
        <v>-142.86817513066109</v>
      </c>
      <c r="AS49" s="30">
        <v>-7.8E-2</v>
      </c>
      <c r="AT49" s="30">
        <f t="shared" ref="AT49:AU49" si="201">AT48</f>
        <v>8</v>
      </c>
      <c r="AU49" s="30">
        <f t="shared" si="201"/>
        <v>-10</v>
      </c>
      <c r="AV49" s="30">
        <f t="shared" si="18"/>
        <v>-10.624000000000001</v>
      </c>
      <c r="AX49" s="43">
        <f t="shared" si="13"/>
        <v>-142.86817513066109</v>
      </c>
      <c r="AY49" s="43"/>
      <c r="AZ49" s="43">
        <f t="shared" ref="AZ49:BA49" si="202">AZ48</f>
        <v>17</v>
      </c>
      <c r="BA49" s="43">
        <f t="shared" si="202"/>
        <v>-7.5</v>
      </c>
      <c r="BB49" s="43"/>
      <c r="BC49" s="55"/>
      <c r="BD49" s="54">
        <f t="shared" si="15"/>
        <v>-142.86817513066109</v>
      </c>
      <c r="BF49" s="30">
        <f t="shared" ref="BF49:BG49" si="203">BF48</f>
        <v>8</v>
      </c>
      <c r="BG49" s="30">
        <f t="shared" si="203"/>
        <v>-6</v>
      </c>
    </row>
    <row r="50" spans="27:59">
      <c r="AA50" s="30">
        <f t="shared" si="0"/>
        <v>-114.86820223862129</v>
      </c>
      <c r="AB50" s="30">
        <v>-0.155</v>
      </c>
      <c r="AC50">
        <f t="shared" si="49"/>
        <v>0.5</v>
      </c>
      <c r="AD50">
        <f t="shared" si="50"/>
        <v>-1.5</v>
      </c>
      <c r="AE50" s="30">
        <f t="shared" si="51"/>
        <v>-1.5774999999999999</v>
      </c>
      <c r="AF50" s="48">
        <v>7.0000000000000001E-3</v>
      </c>
      <c r="AG50">
        <f t="shared" si="38"/>
        <v>0.5</v>
      </c>
      <c r="AH50">
        <f t="shared" si="39"/>
        <v>-0.7</v>
      </c>
      <c r="AI50" s="30">
        <f t="shared" si="40"/>
        <v>-0.69650000000000001</v>
      </c>
      <c r="AL50" s="30">
        <f t="shared" si="7"/>
        <v>-143.10260014620707</v>
      </c>
      <c r="AM50" s="30">
        <v>-0.1</v>
      </c>
      <c r="AN50" s="30">
        <f t="shared" ref="AN50:AO50" si="204">AN49</f>
        <v>10</v>
      </c>
      <c r="AO50" s="30">
        <f t="shared" si="204"/>
        <v>-5</v>
      </c>
      <c r="AP50" s="30">
        <f t="shared" si="22"/>
        <v>-6</v>
      </c>
      <c r="AR50" s="30">
        <f t="shared" si="10"/>
        <v>-142.35260014620707</v>
      </c>
      <c r="AS50" s="30">
        <v>-0.111</v>
      </c>
      <c r="AT50" s="30">
        <f t="shared" ref="AT50:AU50" si="205">AT49</f>
        <v>8</v>
      </c>
      <c r="AU50" s="30">
        <f t="shared" si="205"/>
        <v>-10</v>
      </c>
      <c r="AV50" s="30">
        <f t="shared" si="18"/>
        <v>-10.888</v>
      </c>
      <c r="AX50" s="43">
        <f t="shared" si="13"/>
        <v>-142.35260014620707</v>
      </c>
      <c r="AY50" s="43"/>
      <c r="AZ50" s="43">
        <f t="shared" ref="AZ50:BA50" si="206">AZ49</f>
        <v>17</v>
      </c>
      <c r="BA50" s="43">
        <f t="shared" si="206"/>
        <v>-7.5</v>
      </c>
      <c r="BB50" s="43"/>
      <c r="BC50" s="55"/>
      <c r="BD50" s="54">
        <f t="shared" si="15"/>
        <v>-142.35260014620707</v>
      </c>
      <c r="BF50" s="30">
        <f t="shared" ref="BF50:BG50" si="207">BF49</f>
        <v>8</v>
      </c>
      <c r="BG50" s="30">
        <f t="shared" si="207"/>
        <v>-6</v>
      </c>
    </row>
    <row r="51" spans="27:59">
      <c r="AA51" s="30">
        <f t="shared" si="0"/>
        <v>-113.32147728525925</v>
      </c>
      <c r="AB51" s="30">
        <v>0.32400000000000001</v>
      </c>
      <c r="AC51">
        <f t="shared" si="49"/>
        <v>0.5</v>
      </c>
      <c r="AD51">
        <f t="shared" si="50"/>
        <v>-1.5</v>
      </c>
      <c r="AE51" s="30">
        <f t="shared" si="51"/>
        <v>-1.3380000000000001</v>
      </c>
      <c r="AF51" s="48">
        <v>0.28100000000000003</v>
      </c>
      <c r="AG51">
        <f t="shared" si="38"/>
        <v>0.5</v>
      </c>
      <c r="AH51">
        <f t="shared" si="39"/>
        <v>-0.7</v>
      </c>
      <c r="AI51" s="30">
        <f t="shared" si="40"/>
        <v>-0.55949999999999989</v>
      </c>
      <c r="AL51" s="30">
        <f t="shared" si="7"/>
        <v>-142.58702516175305</v>
      </c>
      <c r="AM51" s="30">
        <v>-8.8999999999999996E-2</v>
      </c>
      <c r="AN51" s="30">
        <f t="shared" ref="AN51:AO51" si="208">AN50</f>
        <v>10</v>
      </c>
      <c r="AO51" s="30">
        <f t="shared" si="208"/>
        <v>-5</v>
      </c>
      <c r="AP51" s="30">
        <f t="shared" si="22"/>
        <v>-5.89</v>
      </c>
      <c r="AR51" s="30">
        <f t="shared" si="10"/>
        <v>-141.83702516175305</v>
      </c>
      <c r="AS51" s="30">
        <v>-0.2</v>
      </c>
      <c r="AT51" s="30">
        <f t="shared" ref="AT51:AU51" si="209">AT50</f>
        <v>8</v>
      </c>
      <c r="AU51" s="30">
        <f t="shared" si="209"/>
        <v>-10</v>
      </c>
      <c r="AV51" s="30">
        <f t="shared" si="18"/>
        <v>-11.6</v>
      </c>
      <c r="AX51" s="43">
        <f t="shared" si="13"/>
        <v>-141.83702516175305</v>
      </c>
      <c r="AY51" s="43"/>
      <c r="AZ51" s="43">
        <f t="shared" ref="AZ51:BA51" si="210">AZ50</f>
        <v>17</v>
      </c>
      <c r="BA51" s="43">
        <f t="shared" si="210"/>
        <v>-7.5</v>
      </c>
      <c r="BB51" s="43"/>
      <c r="BC51" s="55"/>
      <c r="BD51" s="54">
        <f t="shared" si="15"/>
        <v>-141.83702516175305</v>
      </c>
      <c r="BF51" s="30">
        <f t="shared" ref="BF51:BG51" si="211">BF50</f>
        <v>8</v>
      </c>
      <c r="BG51" s="30">
        <f t="shared" si="211"/>
        <v>-6</v>
      </c>
    </row>
    <row r="52" spans="27:59">
      <c r="AA52" s="30">
        <f t="shared" si="0"/>
        <v>-111.7747523318972</v>
      </c>
      <c r="AB52" s="30">
        <v>0.36499999999999999</v>
      </c>
      <c r="AC52">
        <f t="shared" si="49"/>
        <v>0.5</v>
      </c>
      <c r="AD52">
        <f t="shared" si="50"/>
        <v>-1.5</v>
      </c>
      <c r="AE52" s="30">
        <f t="shared" si="51"/>
        <v>-1.3174999999999999</v>
      </c>
      <c r="AF52" s="48">
        <v>0.29499999999999998</v>
      </c>
      <c r="AG52">
        <f t="shared" si="38"/>
        <v>0.5</v>
      </c>
      <c r="AH52">
        <f t="shared" si="39"/>
        <v>-0.7</v>
      </c>
      <c r="AI52" s="30">
        <f t="shared" si="40"/>
        <v>-0.55249999999999999</v>
      </c>
      <c r="AL52" s="30">
        <f t="shared" si="7"/>
        <v>-142.07145017729903</v>
      </c>
      <c r="AM52" s="30">
        <v>-6.7000000000000004E-2</v>
      </c>
      <c r="AN52" s="30">
        <f t="shared" ref="AN52:AO52" si="212">AN51</f>
        <v>10</v>
      </c>
      <c r="AO52" s="30">
        <f t="shared" si="212"/>
        <v>-5</v>
      </c>
      <c r="AP52" s="30">
        <f t="shared" si="22"/>
        <v>-5.67</v>
      </c>
      <c r="AR52" s="30">
        <f t="shared" si="10"/>
        <v>-141.32145017729903</v>
      </c>
      <c r="AS52" s="30">
        <v>-0.2</v>
      </c>
      <c r="AT52" s="30">
        <f t="shared" ref="AT52:AU52" si="213">AT51</f>
        <v>8</v>
      </c>
      <c r="AU52" s="30">
        <f t="shared" si="213"/>
        <v>-10</v>
      </c>
      <c r="AV52" s="30">
        <f t="shared" si="18"/>
        <v>-11.6</v>
      </c>
      <c r="AX52" s="43">
        <f t="shared" si="13"/>
        <v>-141.32145017729903</v>
      </c>
      <c r="AY52" s="43"/>
      <c r="AZ52" s="43">
        <f t="shared" ref="AZ52:BA52" si="214">AZ51</f>
        <v>17</v>
      </c>
      <c r="BA52" s="43">
        <f t="shared" si="214"/>
        <v>-7.5</v>
      </c>
      <c r="BB52" s="43"/>
      <c r="BC52" s="55"/>
      <c r="BD52" s="54">
        <f t="shared" si="15"/>
        <v>-141.32145017729903</v>
      </c>
      <c r="BF52" s="30">
        <f t="shared" ref="BF52:BG52" si="215">BF51</f>
        <v>8</v>
      </c>
      <c r="BG52" s="30">
        <f t="shared" si="215"/>
        <v>-6</v>
      </c>
    </row>
    <row r="53" spans="27:59">
      <c r="AA53" s="30">
        <f t="shared" si="0"/>
        <v>-110.22802737853516</v>
      </c>
      <c r="AB53" s="30">
        <v>0.36499999999999999</v>
      </c>
      <c r="AC53">
        <f t="shared" si="49"/>
        <v>0.5</v>
      </c>
      <c r="AD53">
        <f t="shared" si="50"/>
        <v>-1.5</v>
      </c>
      <c r="AE53" s="30">
        <f t="shared" si="51"/>
        <v>-1.3174999999999999</v>
      </c>
      <c r="AF53" s="48">
        <v>0.29199999999999998</v>
      </c>
      <c r="AG53">
        <f t="shared" si="38"/>
        <v>0.5</v>
      </c>
      <c r="AH53">
        <f t="shared" si="39"/>
        <v>-0.7</v>
      </c>
      <c r="AI53" s="30">
        <f t="shared" si="40"/>
        <v>-0.55399999999999994</v>
      </c>
      <c r="AL53" s="30">
        <f t="shared" si="7"/>
        <v>-141.55587519284501</v>
      </c>
      <c r="AM53" s="30">
        <v>-0.123</v>
      </c>
      <c r="AN53" s="30">
        <f t="shared" ref="AN53:AO53" si="216">AN52</f>
        <v>10</v>
      </c>
      <c r="AO53" s="30">
        <f t="shared" si="216"/>
        <v>-5</v>
      </c>
      <c r="AP53" s="30">
        <f t="shared" si="22"/>
        <v>-6.23</v>
      </c>
      <c r="AR53" s="30">
        <f t="shared" si="10"/>
        <v>-140.80587519284501</v>
      </c>
      <c r="AS53" s="30">
        <v>-0.2</v>
      </c>
      <c r="AT53" s="30">
        <f t="shared" ref="AT53:AU53" si="217">AT52</f>
        <v>8</v>
      </c>
      <c r="AU53" s="30">
        <f t="shared" si="217"/>
        <v>-10</v>
      </c>
      <c r="AV53" s="30">
        <f t="shared" si="18"/>
        <v>-11.6</v>
      </c>
      <c r="AX53" s="43">
        <f t="shared" si="13"/>
        <v>-140.80587519284501</v>
      </c>
      <c r="AY53" s="43"/>
      <c r="AZ53" s="43">
        <f t="shared" ref="AZ53:BA53" si="218">AZ52</f>
        <v>17</v>
      </c>
      <c r="BA53" s="43">
        <f t="shared" si="218"/>
        <v>-7.5</v>
      </c>
      <c r="BB53" s="43"/>
      <c r="BC53" s="55"/>
      <c r="BD53" s="54">
        <f t="shared" si="15"/>
        <v>-140.80587519284501</v>
      </c>
      <c r="BF53" s="30">
        <f t="shared" ref="BF53:BG53" si="219">BF52</f>
        <v>8</v>
      </c>
      <c r="BG53" s="30">
        <f t="shared" si="219"/>
        <v>-6</v>
      </c>
    </row>
    <row r="54" spans="27:59">
      <c r="AA54" s="30">
        <f t="shared" si="0"/>
        <v>-108.68130242517312</v>
      </c>
      <c r="AB54" s="30">
        <v>0.159</v>
      </c>
      <c r="AC54">
        <f t="shared" si="49"/>
        <v>0.5</v>
      </c>
      <c r="AD54">
        <f t="shared" si="50"/>
        <v>-1.5</v>
      </c>
      <c r="AE54" s="30">
        <f t="shared" si="51"/>
        <v>-1.4205000000000001</v>
      </c>
      <c r="AF54" s="48">
        <v>0.23</v>
      </c>
      <c r="AG54">
        <f t="shared" si="38"/>
        <v>0.5</v>
      </c>
      <c r="AH54">
        <f t="shared" si="39"/>
        <v>-0.7</v>
      </c>
      <c r="AI54" s="30">
        <f t="shared" si="40"/>
        <v>-0.58499999999999996</v>
      </c>
      <c r="AL54" s="30">
        <f t="shared" si="7"/>
        <v>-141.04030020839099</v>
      </c>
      <c r="AM54" s="30">
        <v>4.7E-2</v>
      </c>
      <c r="AN54" s="30">
        <f t="shared" ref="AN54:AO54" si="220">AN53</f>
        <v>10</v>
      </c>
      <c r="AO54" s="30">
        <f t="shared" si="220"/>
        <v>-5</v>
      </c>
      <c r="AP54" s="30">
        <f t="shared" si="22"/>
        <v>-4.53</v>
      </c>
      <c r="AR54" s="30">
        <f t="shared" si="10"/>
        <v>-140.29030020839099</v>
      </c>
      <c r="AS54" s="30">
        <v>-0.111</v>
      </c>
      <c r="AT54" s="30">
        <f t="shared" ref="AT54:AU54" si="221">AT53</f>
        <v>8</v>
      </c>
      <c r="AU54" s="30">
        <f t="shared" si="221"/>
        <v>-10</v>
      </c>
      <c r="AV54" s="30">
        <f t="shared" si="18"/>
        <v>-10.888</v>
      </c>
      <c r="AX54" s="43">
        <f t="shared" si="13"/>
        <v>-140.29030020839099</v>
      </c>
      <c r="AY54" s="43"/>
      <c r="AZ54" s="43">
        <f t="shared" ref="AZ54:BA54" si="222">AZ53</f>
        <v>17</v>
      </c>
      <c r="BA54" s="43">
        <f t="shared" si="222"/>
        <v>-7.5</v>
      </c>
      <c r="BB54" s="43"/>
      <c r="BC54" s="55"/>
      <c r="BD54" s="54">
        <f t="shared" si="15"/>
        <v>-140.29030020839099</v>
      </c>
      <c r="BF54" s="30">
        <f t="shared" ref="BF54:BG54" si="223">BF53</f>
        <v>8</v>
      </c>
      <c r="BG54" s="30">
        <f t="shared" si="223"/>
        <v>-6</v>
      </c>
    </row>
    <row r="55" spans="27:59">
      <c r="AA55" s="30">
        <f t="shared" si="0"/>
        <v>-107.13457747181107</v>
      </c>
      <c r="AB55" s="30">
        <v>0.25</v>
      </c>
      <c r="AC55">
        <f t="shared" si="49"/>
        <v>0.5</v>
      </c>
      <c r="AD55">
        <f t="shared" si="50"/>
        <v>-1.5</v>
      </c>
      <c r="AE55" s="30">
        <f t="shared" si="51"/>
        <v>-1.375</v>
      </c>
      <c r="AF55" s="48">
        <v>0.39</v>
      </c>
      <c r="AG55">
        <f t="shared" si="38"/>
        <v>0.5</v>
      </c>
      <c r="AH55">
        <f t="shared" si="39"/>
        <v>-0.7</v>
      </c>
      <c r="AI55" s="30">
        <f t="shared" si="40"/>
        <v>-0.50499999999999989</v>
      </c>
      <c r="AL55" s="30">
        <f t="shared" si="7"/>
        <v>-140.52472522393697</v>
      </c>
      <c r="AM55" s="30">
        <v>0.11700000000000001</v>
      </c>
      <c r="AN55" s="30">
        <f t="shared" ref="AN55:AO55" si="224">AN54</f>
        <v>10</v>
      </c>
      <c r="AO55" s="30">
        <f t="shared" si="224"/>
        <v>-5</v>
      </c>
      <c r="AP55" s="30">
        <f t="shared" si="22"/>
        <v>-3.83</v>
      </c>
      <c r="AR55" s="30">
        <f t="shared" si="10"/>
        <v>-139.77472522393697</v>
      </c>
      <c r="AS55" s="30">
        <v>0.156</v>
      </c>
      <c r="AT55" s="30">
        <f t="shared" ref="AT55:AU55" si="225">AT54</f>
        <v>8</v>
      </c>
      <c r="AU55" s="30">
        <f t="shared" si="225"/>
        <v>-10</v>
      </c>
      <c r="AV55" s="30">
        <f t="shared" si="18"/>
        <v>-8.7520000000000007</v>
      </c>
      <c r="AX55" s="43">
        <f t="shared" si="13"/>
        <v>-139.77472522393697</v>
      </c>
      <c r="AY55" s="43"/>
      <c r="AZ55" s="43">
        <f t="shared" ref="AZ55:BA55" si="226">AZ54</f>
        <v>17</v>
      </c>
      <c r="BA55" s="43">
        <f t="shared" si="226"/>
        <v>-7.5</v>
      </c>
      <c r="BB55" s="43"/>
      <c r="BC55" s="55"/>
      <c r="BD55" s="54">
        <f t="shared" si="15"/>
        <v>-139.77472522393697</v>
      </c>
      <c r="BF55" s="30">
        <f t="shared" ref="BF55:BG55" si="227">BF54</f>
        <v>8</v>
      </c>
      <c r="BG55" s="30">
        <f t="shared" si="227"/>
        <v>-6</v>
      </c>
    </row>
    <row r="56" spans="27:59">
      <c r="AA56" s="30">
        <f t="shared" si="0"/>
        <v>-105.58785251844903</v>
      </c>
      <c r="AB56" s="30">
        <v>6.8000000000000005E-2</v>
      </c>
      <c r="AC56">
        <f t="shared" si="49"/>
        <v>0.5</v>
      </c>
      <c r="AD56">
        <f t="shared" si="50"/>
        <v>-1.5</v>
      </c>
      <c r="AE56" s="30">
        <f t="shared" si="51"/>
        <v>-1.466</v>
      </c>
      <c r="AF56" s="48">
        <v>0.21099999999999999</v>
      </c>
      <c r="AG56">
        <f t="shared" si="38"/>
        <v>0.5</v>
      </c>
      <c r="AH56">
        <f t="shared" si="39"/>
        <v>-0.7</v>
      </c>
      <c r="AI56" s="30">
        <f t="shared" si="40"/>
        <v>-0.59449999999999992</v>
      </c>
      <c r="AL56" s="30">
        <f t="shared" si="7"/>
        <v>-140.00915023948295</v>
      </c>
      <c r="AM56" s="30">
        <v>0.20799999999999999</v>
      </c>
      <c r="AN56" s="30">
        <f t="shared" ref="AN56:AO56" si="228">AN55</f>
        <v>10</v>
      </c>
      <c r="AO56" s="30">
        <f t="shared" si="228"/>
        <v>-5</v>
      </c>
      <c r="AP56" s="30">
        <f t="shared" si="22"/>
        <v>-2.92</v>
      </c>
      <c r="AR56" s="30">
        <f t="shared" si="10"/>
        <v>-139.25915023948295</v>
      </c>
      <c r="AS56" s="30">
        <v>4.3999999999999997E-2</v>
      </c>
      <c r="AT56" s="30">
        <f t="shared" ref="AT56:AU56" si="229">AT55</f>
        <v>8</v>
      </c>
      <c r="AU56" s="30">
        <f t="shared" si="229"/>
        <v>-10</v>
      </c>
      <c r="AV56" s="30">
        <f t="shared" si="18"/>
        <v>-9.6479999999999997</v>
      </c>
      <c r="AX56" s="43">
        <f t="shared" si="13"/>
        <v>-139.25915023948295</v>
      </c>
      <c r="AY56" s="43"/>
      <c r="AZ56" s="43">
        <f t="shared" ref="AZ56:BA56" si="230">AZ55</f>
        <v>17</v>
      </c>
      <c r="BA56" s="43">
        <f t="shared" si="230"/>
        <v>-7.5</v>
      </c>
      <c r="BB56" s="43"/>
      <c r="BC56" s="55"/>
      <c r="BD56" s="54">
        <f t="shared" si="15"/>
        <v>-139.25915023948295</v>
      </c>
      <c r="BF56" s="30">
        <f t="shared" ref="BF56:BG56" si="231">BF55</f>
        <v>8</v>
      </c>
      <c r="BG56" s="30">
        <f t="shared" si="231"/>
        <v>-6</v>
      </c>
    </row>
    <row r="57" spans="27:59">
      <c r="AA57" s="30">
        <f t="shared" si="0"/>
        <v>-104.04112756508698</v>
      </c>
      <c r="AB57" s="30">
        <v>-0.17100000000000001</v>
      </c>
      <c r="AC57">
        <f t="shared" si="49"/>
        <v>0.5</v>
      </c>
      <c r="AD57">
        <f t="shared" si="50"/>
        <v>-1.5</v>
      </c>
      <c r="AE57" s="30">
        <f t="shared" si="51"/>
        <v>-1.5854999999999999</v>
      </c>
      <c r="AF57" s="48">
        <v>6.2E-2</v>
      </c>
      <c r="AG57">
        <f t="shared" si="38"/>
        <v>0.5</v>
      </c>
      <c r="AH57">
        <f t="shared" si="39"/>
        <v>-0.7</v>
      </c>
      <c r="AI57" s="30">
        <f t="shared" si="40"/>
        <v>-0.66899999999999993</v>
      </c>
      <c r="AL57" s="30">
        <f t="shared" si="7"/>
        <v>-139.49357525502893</v>
      </c>
      <c r="AM57" s="30">
        <v>-0.08</v>
      </c>
      <c r="AN57" s="30">
        <f t="shared" ref="AN57:AO57" si="232">AN56</f>
        <v>10</v>
      </c>
      <c r="AO57" s="30">
        <f t="shared" si="232"/>
        <v>-5</v>
      </c>
      <c r="AP57" s="30">
        <f t="shared" si="22"/>
        <v>-5.8</v>
      </c>
      <c r="AR57" s="30">
        <f t="shared" si="10"/>
        <v>-138.74357525502893</v>
      </c>
      <c r="AS57" s="30">
        <v>-0.156</v>
      </c>
      <c r="AT57" s="30">
        <f t="shared" ref="AT57:AU57" si="233">AT56</f>
        <v>8</v>
      </c>
      <c r="AU57" s="30">
        <f t="shared" si="233"/>
        <v>-10</v>
      </c>
      <c r="AV57" s="30">
        <f t="shared" si="18"/>
        <v>-11.247999999999999</v>
      </c>
      <c r="AX57" s="43">
        <f t="shared" si="13"/>
        <v>-138.74357525502893</v>
      </c>
      <c r="AY57" s="43"/>
      <c r="AZ57" s="43">
        <f t="shared" ref="AZ57:BA57" si="234">AZ56</f>
        <v>17</v>
      </c>
      <c r="BA57" s="43">
        <f t="shared" si="234"/>
        <v>-7.5</v>
      </c>
      <c r="BB57" s="43"/>
      <c r="BC57" s="55"/>
      <c r="BD57" s="54">
        <f t="shared" si="15"/>
        <v>-138.74357525502893</v>
      </c>
      <c r="BF57" s="30">
        <f t="shared" ref="BF57:BG57" si="235">BF56</f>
        <v>8</v>
      </c>
      <c r="BG57" s="30">
        <f t="shared" si="235"/>
        <v>-6</v>
      </c>
    </row>
    <row r="58" spans="27:59">
      <c r="AA58" s="30">
        <f t="shared" si="0"/>
        <v>-102.49440261172494</v>
      </c>
      <c r="AB58" s="30">
        <v>-0.33900000000000002</v>
      </c>
      <c r="AC58">
        <f t="shared" si="49"/>
        <v>0.5</v>
      </c>
      <c r="AD58">
        <f t="shared" si="50"/>
        <v>-1.5</v>
      </c>
      <c r="AE58" s="30">
        <f t="shared" si="51"/>
        <v>-1.6695</v>
      </c>
      <c r="AF58" s="48">
        <v>-0.17499999999999999</v>
      </c>
      <c r="AG58">
        <f t="shared" si="38"/>
        <v>0.5</v>
      </c>
      <c r="AH58">
        <f t="shared" si="39"/>
        <v>-0.7</v>
      </c>
      <c r="AI58" s="30">
        <f t="shared" si="40"/>
        <v>-0.78749999999999998</v>
      </c>
      <c r="AL58" s="30">
        <f t="shared" si="7"/>
        <v>-138.97800027057491</v>
      </c>
      <c r="AM58" s="30">
        <v>-0.33200000000000002</v>
      </c>
      <c r="AN58" s="30">
        <f t="shared" ref="AN58:AO58" si="236">AN57</f>
        <v>10</v>
      </c>
      <c r="AO58" s="30">
        <f t="shared" si="236"/>
        <v>-5</v>
      </c>
      <c r="AP58" s="30">
        <f t="shared" si="22"/>
        <v>-8.32</v>
      </c>
      <c r="AR58" s="30">
        <f t="shared" si="10"/>
        <v>-138.22800027057491</v>
      </c>
      <c r="AS58" s="30">
        <v>-0.63300000000000001</v>
      </c>
      <c r="AT58" s="30">
        <f t="shared" ref="AT58:AU58" si="237">AT57</f>
        <v>8</v>
      </c>
      <c r="AU58" s="30">
        <f t="shared" si="237"/>
        <v>-10</v>
      </c>
      <c r="AV58" s="30">
        <f t="shared" si="18"/>
        <v>-15.064</v>
      </c>
      <c r="AX58" s="43">
        <f t="shared" si="13"/>
        <v>-138.22800027057491</v>
      </c>
      <c r="AY58" s="43"/>
      <c r="AZ58" s="43">
        <f t="shared" ref="AZ58:BA58" si="238">AZ57</f>
        <v>17</v>
      </c>
      <c r="BA58" s="43">
        <f t="shared" si="238"/>
        <v>-7.5</v>
      </c>
      <c r="BB58" s="43"/>
      <c r="BC58" s="55"/>
      <c r="BD58" s="54">
        <f t="shared" si="15"/>
        <v>-138.22800027057491</v>
      </c>
      <c r="BF58" s="30">
        <f t="shared" ref="BF58:BG58" si="239">BF57</f>
        <v>8</v>
      </c>
      <c r="BG58" s="30">
        <f t="shared" si="239"/>
        <v>-6</v>
      </c>
    </row>
    <row r="59" spans="27:59">
      <c r="AA59" s="30">
        <f t="shared" si="0"/>
        <v>-100.94767765836289</v>
      </c>
      <c r="AB59" s="30">
        <v>-0.28499999999999998</v>
      </c>
      <c r="AC59">
        <f t="shared" si="49"/>
        <v>0.5</v>
      </c>
      <c r="AD59">
        <f t="shared" si="50"/>
        <v>-1.5</v>
      </c>
      <c r="AE59" s="30">
        <f t="shared" si="51"/>
        <v>-1.6425000000000001</v>
      </c>
      <c r="AF59" s="48">
        <v>-0.1</v>
      </c>
      <c r="AG59">
        <f t="shared" si="38"/>
        <v>0.5</v>
      </c>
      <c r="AH59">
        <f t="shared" si="39"/>
        <v>-0.7</v>
      </c>
      <c r="AI59" s="30">
        <f t="shared" si="40"/>
        <v>-0.75</v>
      </c>
      <c r="AL59" s="30">
        <f t="shared" si="7"/>
        <v>-138.46242528612089</v>
      </c>
      <c r="AM59" s="30">
        <v>-0.58199999999999996</v>
      </c>
      <c r="AN59" s="30">
        <f t="shared" ref="AN59:AO59" si="240">AN58</f>
        <v>10</v>
      </c>
      <c r="AO59" s="30">
        <f t="shared" si="240"/>
        <v>-5</v>
      </c>
      <c r="AP59" s="30">
        <f t="shared" si="22"/>
        <v>-10.82</v>
      </c>
      <c r="AR59" s="30">
        <f t="shared" si="10"/>
        <v>-137.71242528612089</v>
      </c>
      <c r="AS59" s="30">
        <v>-0.67800000000000005</v>
      </c>
      <c r="AT59" s="30">
        <f t="shared" ref="AT59:AU59" si="241">AT58</f>
        <v>8</v>
      </c>
      <c r="AU59" s="30">
        <f t="shared" si="241"/>
        <v>-10</v>
      </c>
      <c r="AV59" s="30">
        <f t="shared" si="18"/>
        <v>-15.423999999999999</v>
      </c>
      <c r="AX59" s="43">
        <f t="shared" si="13"/>
        <v>-137.71242528612089</v>
      </c>
      <c r="AY59" s="43"/>
      <c r="AZ59" s="43">
        <f t="shared" ref="AZ59:BA59" si="242">AZ58</f>
        <v>17</v>
      </c>
      <c r="BA59" s="43">
        <f t="shared" si="242"/>
        <v>-7.5</v>
      </c>
      <c r="BB59" s="43"/>
      <c r="BC59" s="55"/>
      <c r="BD59" s="54">
        <f t="shared" si="15"/>
        <v>-137.71242528612089</v>
      </c>
      <c r="BF59" s="30">
        <f t="shared" ref="BF59:BG59" si="243">BF58</f>
        <v>8</v>
      </c>
      <c r="BG59" s="30">
        <f t="shared" si="243"/>
        <v>-6</v>
      </c>
    </row>
    <row r="60" spans="27:59">
      <c r="AA60" s="30">
        <f t="shared" si="0"/>
        <v>-99.400952705000847</v>
      </c>
      <c r="AB60" s="30">
        <v>-0.11700000000000001</v>
      </c>
      <c r="AC60">
        <f t="shared" si="49"/>
        <v>0.5</v>
      </c>
      <c r="AD60">
        <f t="shared" si="50"/>
        <v>-1.5</v>
      </c>
      <c r="AE60" s="30">
        <f t="shared" si="51"/>
        <v>-1.5585</v>
      </c>
      <c r="AF60" s="48">
        <v>-0.156</v>
      </c>
      <c r="AG60">
        <f t="shared" si="38"/>
        <v>0.5</v>
      </c>
      <c r="AH60">
        <f t="shared" si="39"/>
        <v>-0.7</v>
      </c>
      <c r="AI60" s="30">
        <f t="shared" si="40"/>
        <v>-0.77799999999999991</v>
      </c>
      <c r="AL60" s="30">
        <f t="shared" si="7"/>
        <v>-137.94685030166687</v>
      </c>
      <c r="AM60" s="30">
        <v>-0.372</v>
      </c>
      <c r="AN60" s="30">
        <f t="shared" ref="AN60:AO60" si="244">AN59</f>
        <v>10</v>
      </c>
      <c r="AO60" s="30">
        <f t="shared" si="244"/>
        <v>-5</v>
      </c>
      <c r="AP60" s="30">
        <f t="shared" si="22"/>
        <v>-8.7199999999999989</v>
      </c>
      <c r="AR60" s="30">
        <f t="shared" si="10"/>
        <v>-137.19685030166687</v>
      </c>
      <c r="AS60" s="30">
        <v>-0.55600000000000005</v>
      </c>
      <c r="AT60" s="30">
        <f t="shared" ref="AT60:AU60" si="245">AT59</f>
        <v>8</v>
      </c>
      <c r="AU60" s="30">
        <f t="shared" si="245"/>
        <v>-10</v>
      </c>
      <c r="AV60" s="30">
        <f t="shared" si="18"/>
        <v>-14.448</v>
      </c>
      <c r="AX60" s="43">
        <f t="shared" si="13"/>
        <v>-137.19685030166687</v>
      </c>
      <c r="AY60" s="43"/>
      <c r="AZ60" s="43">
        <f t="shared" ref="AZ60:BA60" si="246">AZ59</f>
        <v>17</v>
      </c>
      <c r="BA60" s="43">
        <f t="shared" si="246"/>
        <v>-7.5</v>
      </c>
      <c r="BB60" s="43"/>
      <c r="BC60" s="55"/>
      <c r="BD60" s="54">
        <f t="shared" si="15"/>
        <v>-137.19685030166687</v>
      </c>
      <c r="BF60" s="30">
        <f t="shared" ref="BF60:BG60" si="247">BF59</f>
        <v>8</v>
      </c>
      <c r="BG60" s="30">
        <f t="shared" si="247"/>
        <v>-6</v>
      </c>
    </row>
    <row r="61" spans="27:59">
      <c r="AA61" s="30">
        <f t="shared" si="0"/>
        <v>-97.854227751638803</v>
      </c>
      <c r="AB61" s="30">
        <v>-0.11700000000000001</v>
      </c>
      <c r="AC61">
        <f t="shared" si="49"/>
        <v>0.5</v>
      </c>
      <c r="AD61">
        <f t="shared" si="50"/>
        <v>-1.5</v>
      </c>
      <c r="AE61" s="30">
        <f t="shared" si="51"/>
        <v>-1.5585</v>
      </c>
      <c r="AF61" s="48">
        <v>-0.318</v>
      </c>
      <c r="AG61">
        <f t="shared" si="38"/>
        <v>0.5</v>
      </c>
      <c r="AH61">
        <f t="shared" si="39"/>
        <v>-0.7</v>
      </c>
      <c r="AI61" s="30">
        <f t="shared" si="40"/>
        <v>-0.85899999999999999</v>
      </c>
      <c r="AL61" s="30">
        <f t="shared" si="7"/>
        <v>-137.43127531721285</v>
      </c>
      <c r="AM61" s="30">
        <v>-7.8E-2</v>
      </c>
      <c r="AN61" s="30">
        <f t="shared" ref="AN61:AO61" si="248">AN60</f>
        <v>10</v>
      </c>
      <c r="AO61" s="30">
        <f t="shared" si="248"/>
        <v>-5</v>
      </c>
      <c r="AP61" s="30">
        <f t="shared" si="22"/>
        <v>-5.78</v>
      </c>
      <c r="AR61" s="30">
        <f t="shared" si="10"/>
        <v>-136.68127531721285</v>
      </c>
      <c r="AS61" s="30">
        <v>-0.34399999999999997</v>
      </c>
      <c r="AT61" s="30">
        <f t="shared" ref="AT61:AU61" si="249">AT60</f>
        <v>8</v>
      </c>
      <c r="AU61" s="30">
        <f t="shared" si="249"/>
        <v>-10</v>
      </c>
      <c r="AV61" s="30">
        <f t="shared" si="18"/>
        <v>-12.751999999999999</v>
      </c>
      <c r="AX61" s="43">
        <f t="shared" si="13"/>
        <v>-136.68127531721285</v>
      </c>
      <c r="AY61" s="43"/>
      <c r="AZ61" s="43">
        <f t="shared" ref="AZ61:BA61" si="250">AZ60</f>
        <v>17</v>
      </c>
      <c r="BA61" s="43">
        <f t="shared" si="250"/>
        <v>-7.5</v>
      </c>
      <c r="BB61" s="43"/>
      <c r="BC61" s="55"/>
      <c r="BD61" s="54">
        <f t="shared" si="15"/>
        <v>-136.68127531721285</v>
      </c>
      <c r="BF61" s="30">
        <f t="shared" ref="BF61:BG61" si="251">BF60</f>
        <v>8</v>
      </c>
      <c r="BG61" s="30">
        <f t="shared" si="251"/>
        <v>-6</v>
      </c>
    </row>
    <row r="62" spans="27:59">
      <c r="AA62" s="30">
        <f t="shared" si="0"/>
        <v>-96.307502798276758</v>
      </c>
      <c r="AB62" s="30">
        <v>-0.161</v>
      </c>
      <c r="AC62">
        <f t="shared" si="49"/>
        <v>0.5</v>
      </c>
      <c r="AD62">
        <f t="shared" si="50"/>
        <v>-1.5</v>
      </c>
      <c r="AE62" s="30">
        <f t="shared" si="51"/>
        <v>-1.5805</v>
      </c>
      <c r="AF62" s="48">
        <v>-0.56100000000000005</v>
      </c>
      <c r="AG62">
        <f t="shared" si="38"/>
        <v>0.5</v>
      </c>
      <c r="AH62">
        <f t="shared" si="39"/>
        <v>-0.7</v>
      </c>
      <c r="AI62" s="30">
        <f t="shared" si="40"/>
        <v>-0.98049999999999993</v>
      </c>
      <c r="AL62" s="30">
        <f t="shared" si="7"/>
        <v>-136.91570033275883</v>
      </c>
      <c r="AM62" s="30">
        <v>0.38500000000000001</v>
      </c>
      <c r="AN62" s="30">
        <f t="shared" ref="AN62:AO62" si="252">AN61</f>
        <v>10</v>
      </c>
      <c r="AO62" s="30">
        <f t="shared" si="252"/>
        <v>-5</v>
      </c>
      <c r="AP62" s="30">
        <f t="shared" si="22"/>
        <v>-1.1499999999999999</v>
      </c>
      <c r="AR62" s="30">
        <f t="shared" si="10"/>
        <v>-136.16570033275883</v>
      </c>
      <c r="AS62" s="30">
        <v>-0.23300000000000001</v>
      </c>
      <c r="AT62" s="30">
        <f t="shared" ref="AT62:AU62" si="253">AT61</f>
        <v>8</v>
      </c>
      <c r="AU62" s="30">
        <f t="shared" si="253"/>
        <v>-10</v>
      </c>
      <c r="AV62" s="30">
        <f t="shared" si="18"/>
        <v>-11.864000000000001</v>
      </c>
      <c r="AX62" s="43">
        <f t="shared" si="13"/>
        <v>-136.16570033275883</v>
      </c>
      <c r="AY62" s="43"/>
      <c r="AZ62" s="43">
        <f t="shared" ref="AZ62:BA62" si="254">AZ61</f>
        <v>17</v>
      </c>
      <c r="BA62" s="43">
        <f t="shared" si="254"/>
        <v>-7.5</v>
      </c>
      <c r="BB62" s="43"/>
      <c r="BC62" s="55"/>
      <c r="BD62" s="54">
        <f t="shared" si="15"/>
        <v>-136.16570033275883</v>
      </c>
      <c r="BF62" s="30">
        <f t="shared" ref="BF62:BG62" si="255">BF61</f>
        <v>8</v>
      </c>
      <c r="BG62" s="30">
        <f t="shared" si="255"/>
        <v>-6</v>
      </c>
    </row>
    <row r="63" spans="27:59">
      <c r="AA63" s="30">
        <f t="shared" si="0"/>
        <v>-94.760777844914713</v>
      </c>
      <c r="AB63" s="30">
        <v>-0.221</v>
      </c>
      <c r="AC63">
        <f t="shared" si="49"/>
        <v>0.5</v>
      </c>
      <c r="AD63">
        <f t="shared" si="50"/>
        <v>-1.5</v>
      </c>
      <c r="AE63" s="30">
        <f t="shared" si="51"/>
        <v>-1.6105</v>
      </c>
      <c r="AF63" s="48">
        <v>-0.47699999999999998</v>
      </c>
      <c r="AG63">
        <f t="shared" si="38"/>
        <v>0.5</v>
      </c>
      <c r="AH63">
        <f t="shared" si="39"/>
        <v>-0.7</v>
      </c>
      <c r="AI63" s="30">
        <f t="shared" si="40"/>
        <v>-0.93849999999999989</v>
      </c>
      <c r="AL63" s="30">
        <f t="shared" si="7"/>
        <v>-136.40012534830481</v>
      </c>
      <c r="AM63" s="30">
        <v>0.502</v>
      </c>
      <c r="AN63" s="30">
        <f t="shared" ref="AN63:AO63" si="256">AN62</f>
        <v>10</v>
      </c>
      <c r="AO63" s="30">
        <f t="shared" si="256"/>
        <v>-5</v>
      </c>
      <c r="AP63" s="30">
        <f t="shared" si="22"/>
        <v>1.9999999999999574E-2</v>
      </c>
      <c r="AR63" s="30">
        <f t="shared" si="10"/>
        <v>-135.65012534830481</v>
      </c>
      <c r="AS63" s="30">
        <v>-0.48899999999999999</v>
      </c>
      <c r="AT63" s="30">
        <f t="shared" ref="AT63:AU63" si="257">AT62</f>
        <v>8</v>
      </c>
      <c r="AU63" s="30">
        <f t="shared" si="257"/>
        <v>-10</v>
      </c>
      <c r="AV63" s="30">
        <f t="shared" si="18"/>
        <v>-13.911999999999999</v>
      </c>
      <c r="AX63" s="43">
        <f t="shared" si="13"/>
        <v>-135.65012534830481</v>
      </c>
      <c r="AY63" s="43"/>
      <c r="AZ63" s="43">
        <f t="shared" ref="AZ63:BA63" si="258">AZ62</f>
        <v>17</v>
      </c>
      <c r="BA63" s="43">
        <f t="shared" si="258"/>
        <v>-7.5</v>
      </c>
      <c r="BB63" s="43"/>
      <c r="BC63" s="55"/>
      <c r="BD63" s="54">
        <f t="shared" si="15"/>
        <v>-135.65012534830481</v>
      </c>
      <c r="BF63" s="30">
        <f t="shared" ref="BF63:BG63" si="259">BF62</f>
        <v>8</v>
      </c>
      <c r="BG63" s="30">
        <f t="shared" si="259"/>
        <v>-6</v>
      </c>
    </row>
    <row r="64" spans="27:59">
      <c r="AA64" s="30">
        <f t="shared" si="0"/>
        <v>-93.214052891552669</v>
      </c>
      <c r="AB64" s="30">
        <v>-0.08</v>
      </c>
      <c r="AC64">
        <f t="shared" si="49"/>
        <v>0.5</v>
      </c>
      <c r="AD64">
        <f t="shared" si="50"/>
        <v>-1.5</v>
      </c>
      <c r="AE64" s="30">
        <f t="shared" si="51"/>
        <v>-1.54</v>
      </c>
      <c r="AF64" s="48">
        <v>-4.4999999999999998E-2</v>
      </c>
      <c r="AG64">
        <f t="shared" si="38"/>
        <v>0.5</v>
      </c>
      <c r="AH64">
        <f t="shared" si="39"/>
        <v>-0.7</v>
      </c>
      <c r="AI64" s="30">
        <f t="shared" si="40"/>
        <v>-0.72249999999999992</v>
      </c>
      <c r="AL64" s="30">
        <f t="shared" si="7"/>
        <v>-135.88455036385079</v>
      </c>
      <c r="AM64" s="30">
        <v>0.46</v>
      </c>
      <c r="AN64" s="30">
        <f t="shared" ref="AN64:AO64" si="260">AN63</f>
        <v>10</v>
      </c>
      <c r="AO64" s="30">
        <f t="shared" si="260"/>
        <v>-5</v>
      </c>
      <c r="AP64" s="30">
        <f t="shared" si="22"/>
        <v>-0.39999999999999947</v>
      </c>
      <c r="AR64" s="30">
        <f t="shared" si="10"/>
        <v>-135.13455036385079</v>
      </c>
      <c r="AS64" s="30">
        <v>-0.51100000000000001</v>
      </c>
      <c r="AT64" s="30">
        <f t="shared" ref="AT64:AU64" si="261">AT63</f>
        <v>8</v>
      </c>
      <c r="AU64" s="30">
        <f t="shared" si="261"/>
        <v>-10</v>
      </c>
      <c r="AV64" s="30">
        <f t="shared" si="18"/>
        <v>-14.088000000000001</v>
      </c>
      <c r="AX64" s="43">
        <f t="shared" si="13"/>
        <v>-135.13455036385079</v>
      </c>
      <c r="AY64" s="43"/>
      <c r="AZ64" s="43">
        <f t="shared" ref="AZ64:BA64" si="262">AZ63</f>
        <v>17</v>
      </c>
      <c r="BA64" s="43">
        <f t="shared" si="262"/>
        <v>-7.5</v>
      </c>
      <c r="BB64" s="43"/>
      <c r="BC64" s="55"/>
      <c r="BD64" s="54">
        <f t="shared" si="15"/>
        <v>-135.13455036385079</v>
      </c>
      <c r="BF64" s="30">
        <f t="shared" ref="BF64:BG64" si="263">BF63</f>
        <v>8</v>
      </c>
      <c r="BG64" s="30">
        <f t="shared" si="263"/>
        <v>-6</v>
      </c>
    </row>
    <row r="65" spans="27:59">
      <c r="AA65" s="30">
        <f t="shared" si="0"/>
        <v>-91.667327938190624</v>
      </c>
      <c r="AB65" s="30">
        <v>8.5999999999999993E-2</v>
      </c>
      <c r="AC65">
        <f t="shared" si="49"/>
        <v>0.5</v>
      </c>
      <c r="AD65">
        <f t="shared" si="50"/>
        <v>-1.5</v>
      </c>
      <c r="AE65" s="30">
        <f t="shared" si="51"/>
        <v>-1.4570000000000001</v>
      </c>
      <c r="AF65" s="48">
        <v>0.40600000000000003</v>
      </c>
      <c r="AG65">
        <f t="shared" si="38"/>
        <v>0.5</v>
      </c>
      <c r="AH65">
        <f t="shared" si="39"/>
        <v>-0.7</v>
      </c>
      <c r="AI65" s="30">
        <f t="shared" si="40"/>
        <v>-0.49699999999999994</v>
      </c>
      <c r="AL65" s="30">
        <f t="shared" si="7"/>
        <v>-135.36897537939677</v>
      </c>
      <c r="AM65" s="30">
        <v>6.4000000000000001E-2</v>
      </c>
      <c r="AN65" s="30">
        <f t="shared" ref="AN65:AO65" si="264">AN64</f>
        <v>10</v>
      </c>
      <c r="AO65" s="30">
        <f t="shared" si="264"/>
        <v>-5</v>
      </c>
      <c r="AP65" s="30">
        <f t="shared" si="22"/>
        <v>-4.3600000000000003</v>
      </c>
      <c r="AR65" s="30">
        <f t="shared" si="10"/>
        <v>-134.61897537939677</v>
      </c>
      <c r="AS65" s="30">
        <v>-0.32200000000000001</v>
      </c>
      <c r="AT65" s="30">
        <f t="shared" ref="AT65:AU65" si="265">AT64</f>
        <v>8</v>
      </c>
      <c r="AU65" s="30">
        <f t="shared" si="265"/>
        <v>-10</v>
      </c>
      <c r="AV65" s="30">
        <f t="shared" si="18"/>
        <v>-12.576000000000001</v>
      </c>
      <c r="AX65" s="43">
        <f t="shared" si="13"/>
        <v>-134.61897537939677</v>
      </c>
      <c r="AY65" s="43"/>
      <c r="AZ65" s="43">
        <f t="shared" ref="AZ65:BA65" si="266">AZ64</f>
        <v>17</v>
      </c>
      <c r="BA65" s="43">
        <f t="shared" si="266"/>
        <v>-7.5</v>
      </c>
      <c r="BB65" s="43"/>
      <c r="BC65" s="55"/>
      <c r="BD65" s="54">
        <f t="shared" si="15"/>
        <v>-134.61897537939677</v>
      </c>
      <c r="BF65" s="30">
        <f t="shared" ref="BF65:BG65" si="267">BF64</f>
        <v>8</v>
      </c>
      <c r="BG65" s="30">
        <f t="shared" si="267"/>
        <v>-6</v>
      </c>
    </row>
    <row r="66" spans="27:59">
      <c r="AA66" s="30">
        <f t="shared" si="0"/>
        <v>-90.120602984828579</v>
      </c>
      <c r="AB66" s="30">
        <v>0.20100000000000001</v>
      </c>
      <c r="AC66">
        <f t="shared" si="49"/>
        <v>0.5</v>
      </c>
      <c r="AD66">
        <f t="shared" si="50"/>
        <v>-1.5</v>
      </c>
      <c r="AE66" s="30">
        <f t="shared" si="51"/>
        <v>-1.3995</v>
      </c>
      <c r="AF66" s="48">
        <v>0.503</v>
      </c>
      <c r="AG66">
        <f t="shared" si="38"/>
        <v>0.5</v>
      </c>
      <c r="AH66">
        <f t="shared" si="39"/>
        <v>-0.7</v>
      </c>
      <c r="AI66" s="30">
        <f t="shared" si="40"/>
        <v>-0.44849999999999995</v>
      </c>
      <c r="AL66" s="30">
        <f t="shared" si="7"/>
        <v>-134.85340039494275</v>
      </c>
      <c r="AM66" s="30">
        <v>-0.15</v>
      </c>
      <c r="AN66" s="30">
        <f t="shared" ref="AN66:AO66" si="268">AN65</f>
        <v>10</v>
      </c>
      <c r="AO66" s="30">
        <f t="shared" si="268"/>
        <v>-5</v>
      </c>
      <c r="AP66" s="30">
        <f t="shared" si="22"/>
        <v>-6.5</v>
      </c>
      <c r="AR66" s="30">
        <f t="shared" si="10"/>
        <v>-134.10340039494275</v>
      </c>
      <c r="AS66" s="30">
        <v>0.63300000000000001</v>
      </c>
      <c r="AT66" s="30">
        <f t="shared" ref="AT66:AU66" si="269">AT65</f>
        <v>8</v>
      </c>
      <c r="AU66" s="30">
        <f t="shared" si="269"/>
        <v>-10</v>
      </c>
      <c r="AV66" s="30">
        <f t="shared" si="18"/>
        <v>-4.9359999999999999</v>
      </c>
      <c r="AX66" s="43">
        <f t="shared" si="13"/>
        <v>-134.10340039494275</v>
      </c>
      <c r="AY66" s="43"/>
      <c r="AZ66" s="43">
        <f t="shared" ref="AZ66:BA66" si="270">AZ65</f>
        <v>17</v>
      </c>
      <c r="BA66" s="43">
        <f t="shared" si="270"/>
        <v>-7.5</v>
      </c>
      <c r="BB66" s="43"/>
      <c r="BC66" s="55"/>
      <c r="BD66" s="54">
        <f t="shared" si="15"/>
        <v>-134.10340039494275</v>
      </c>
      <c r="BF66" s="30">
        <f t="shared" ref="BF66:BG66" si="271">BF65</f>
        <v>8</v>
      </c>
      <c r="BG66" s="30">
        <f t="shared" si="271"/>
        <v>-6</v>
      </c>
    </row>
    <row r="67" spans="27:59">
      <c r="AA67" s="30">
        <f t="shared" si="0"/>
        <v>-88.573878031466535</v>
      </c>
      <c r="AB67" s="30">
        <v>0.251</v>
      </c>
      <c r="AC67">
        <f t="shared" si="49"/>
        <v>0.5</v>
      </c>
      <c r="AD67">
        <f t="shared" si="50"/>
        <v>-1.5</v>
      </c>
      <c r="AE67" s="30">
        <f t="shared" si="51"/>
        <v>-1.3745000000000001</v>
      </c>
      <c r="AF67" s="48">
        <v>0.32900000000000001</v>
      </c>
      <c r="AG67">
        <f t="shared" si="38"/>
        <v>0.5</v>
      </c>
      <c r="AH67">
        <f t="shared" si="39"/>
        <v>-0.7</v>
      </c>
      <c r="AI67" s="30">
        <f t="shared" si="40"/>
        <v>-0.53549999999999998</v>
      </c>
      <c r="AL67" s="30">
        <f t="shared" si="7"/>
        <v>-134.33782541048873</v>
      </c>
      <c r="AM67" s="30">
        <v>-0.22800000000000001</v>
      </c>
      <c r="AN67" s="30">
        <f t="shared" ref="AN67:AO67" si="272">AN66</f>
        <v>10</v>
      </c>
      <c r="AO67" s="30">
        <f t="shared" si="272"/>
        <v>-5</v>
      </c>
      <c r="AP67" s="30">
        <f t="shared" si="22"/>
        <v>-7.28</v>
      </c>
      <c r="AR67" s="30">
        <f t="shared" si="10"/>
        <v>-133.58782541048873</v>
      </c>
      <c r="AS67" s="30">
        <v>1.3440000000000001</v>
      </c>
      <c r="AT67" s="30">
        <f t="shared" ref="AT67:AU67" si="273">AT66</f>
        <v>8</v>
      </c>
      <c r="AU67" s="30">
        <f t="shared" si="273"/>
        <v>-10</v>
      </c>
      <c r="AV67" s="30">
        <f t="shared" si="18"/>
        <v>0.75200000000000067</v>
      </c>
      <c r="AX67" s="43">
        <f t="shared" si="13"/>
        <v>-133.58782541048873</v>
      </c>
      <c r="AY67" s="43"/>
      <c r="AZ67" s="43">
        <f t="shared" ref="AZ67:BA67" si="274">AZ66</f>
        <v>17</v>
      </c>
      <c r="BA67" s="43">
        <f t="shared" si="274"/>
        <v>-7.5</v>
      </c>
      <c r="BB67" s="43"/>
      <c r="BC67" s="55"/>
      <c r="BD67" s="54">
        <f t="shared" si="15"/>
        <v>-133.58782541048873</v>
      </c>
      <c r="BF67" s="30">
        <f t="shared" ref="BF67:BG67" si="275">BF66</f>
        <v>8</v>
      </c>
      <c r="BG67" s="30">
        <f t="shared" si="275"/>
        <v>-6</v>
      </c>
    </row>
    <row r="68" spans="27:59">
      <c r="AA68" s="30">
        <f t="shared" ref="AA68:AA120" si="276">AA67 +1.54672495336205</f>
        <v>-87.02715307810449</v>
      </c>
      <c r="AB68" s="30">
        <v>0.28699999999999998</v>
      </c>
      <c r="AC68">
        <f t="shared" si="49"/>
        <v>0.5</v>
      </c>
      <c r="AD68">
        <f t="shared" si="50"/>
        <v>-1.5</v>
      </c>
      <c r="AE68" s="30">
        <f t="shared" si="51"/>
        <v>-1.3565</v>
      </c>
      <c r="AF68" s="48">
        <v>0.18</v>
      </c>
      <c r="AG68">
        <f t="shared" si="38"/>
        <v>0.5</v>
      </c>
      <c r="AH68">
        <f t="shared" si="39"/>
        <v>-0.7</v>
      </c>
      <c r="AI68" s="30">
        <f t="shared" si="40"/>
        <v>-0.61</v>
      </c>
      <c r="AL68" s="30">
        <f t="shared" ref="AL68:AL131" si="277">AL67 +0.515574984454017</f>
        <v>-133.82225042603471</v>
      </c>
      <c r="AM68" s="30">
        <v>-3.6999999999999998E-2</v>
      </c>
      <c r="AN68" s="30">
        <f t="shared" ref="AN68:AO68" si="278">AN67</f>
        <v>10</v>
      </c>
      <c r="AO68" s="30">
        <f t="shared" si="278"/>
        <v>-5</v>
      </c>
      <c r="AP68" s="30">
        <f t="shared" si="22"/>
        <v>-5.37</v>
      </c>
      <c r="AR68" s="30">
        <f t="shared" ref="AR68:AR131" si="279">AR67 +0.515574984454017</f>
        <v>-133.07225042603471</v>
      </c>
      <c r="AS68" s="30">
        <v>1.8</v>
      </c>
      <c r="AT68" s="30">
        <f t="shared" ref="AT68:AU68" si="280">AT67</f>
        <v>8</v>
      </c>
      <c r="AU68" s="30">
        <f t="shared" si="280"/>
        <v>-10</v>
      </c>
      <c r="AV68" s="30">
        <f t="shared" si="18"/>
        <v>4.4000000000000004</v>
      </c>
      <c r="AX68" s="43">
        <f t="shared" ref="AX68:AX131" si="281">AX67 +0.515574984454017</f>
        <v>-133.07225042603471</v>
      </c>
      <c r="AY68" s="43"/>
      <c r="AZ68" s="43">
        <f t="shared" ref="AZ68:BA68" si="282">AZ67</f>
        <v>17</v>
      </c>
      <c r="BA68" s="43">
        <f t="shared" si="282"/>
        <v>-7.5</v>
      </c>
      <c r="BB68" s="43"/>
      <c r="BC68" s="55"/>
      <c r="BD68" s="54">
        <f t="shared" ref="BD68:BD131" si="283">BD67 +0.515574984454017</f>
        <v>-133.07225042603471</v>
      </c>
      <c r="BF68" s="30">
        <f t="shared" ref="BF68:BG68" si="284">BF67</f>
        <v>8</v>
      </c>
      <c r="BG68" s="30">
        <f t="shared" si="284"/>
        <v>-6</v>
      </c>
    </row>
    <row r="69" spans="27:59">
      <c r="AA69" s="30">
        <f t="shared" si="276"/>
        <v>-85.480428124742446</v>
      </c>
      <c r="AB69" s="30">
        <v>0.4</v>
      </c>
      <c r="AC69">
        <f t="shared" si="49"/>
        <v>0.5</v>
      </c>
      <c r="AD69">
        <f t="shared" si="50"/>
        <v>-1.5</v>
      </c>
      <c r="AE69" s="30">
        <f t="shared" si="51"/>
        <v>-1.3</v>
      </c>
      <c r="AF69" s="48">
        <v>0.19900000000000001</v>
      </c>
      <c r="AG69">
        <f t="shared" si="38"/>
        <v>0.5</v>
      </c>
      <c r="AH69">
        <f t="shared" si="39"/>
        <v>-0.7</v>
      </c>
      <c r="AI69" s="30">
        <f t="shared" si="40"/>
        <v>-0.60049999999999992</v>
      </c>
      <c r="AL69" s="30">
        <f t="shared" si="277"/>
        <v>-133.30667544158069</v>
      </c>
      <c r="AM69" s="30">
        <v>4.8000000000000001E-2</v>
      </c>
      <c r="AN69" s="30">
        <f t="shared" ref="AN69:AO69" si="285">AN68</f>
        <v>10</v>
      </c>
      <c r="AO69" s="30">
        <f t="shared" si="285"/>
        <v>-5</v>
      </c>
      <c r="AP69" s="30">
        <f t="shared" si="22"/>
        <v>-4.5199999999999996</v>
      </c>
      <c r="AR69" s="30">
        <f t="shared" si="279"/>
        <v>-132.55667544158069</v>
      </c>
      <c r="AS69" s="30">
        <v>1.4</v>
      </c>
      <c r="AT69" s="30">
        <f t="shared" ref="AT69:AU69" si="286">AT68</f>
        <v>8</v>
      </c>
      <c r="AU69" s="30">
        <f t="shared" si="286"/>
        <v>-10</v>
      </c>
      <c r="AV69" s="30">
        <f t="shared" ref="AV69:AV132" si="287">(AS69*AT69) + AU69</f>
        <v>1.1999999999999993</v>
      </c>
      <c r="AX69" s="43">
        <f t="shared" si="281"/>
        <v>-132.55667544158069</v>
      </c>
      <c r="AY69" s="43"/>
      <c r="AZ69" s="43">
        <f t="shared" ref="AZ69:BA69" si="288">AZ68</f>
        <v>17</v>
      </c>
      <c r="BA69" s="43">
        <f t="shared" si="288"/>
        <v>-7.5</v>
      </c>
      <c r="BB69" s="43"/>
      <c r="BC69" s="55"/>
      <c r="BD69" s="54">
        <f t="shared" si="283"/>
        <v>-132.55667544158069</v>
      </c>
      <c r="BF69" s="30">
        <f t="shared" ref="BF69:BG69" si="289">BF68</f>
        <v>8</v>
      </c>
      <c r="BG69" s="30">
        <f t="shared" si="289"/>
        <v>-6</v>
      </c>
    </row>
    <row r="70" spans="27:59">
      <c r="AA70" s="30">
        <f t="shared" si="276"/>
        <v>-83.933703171380401</v>
      </c>
      <c r="AB70" s="30">
        <v>0.23699999999999999</v>
      </c>
      <c r="AC70">
        <f t="shared" si="49"/>
        <v>0.5</v>
      </c>
      <c r="AD70">
        <f t="shared" si="50"/>
        <v>-1.5</v>
      </c>
      <c r="AE70" s="30">
        <f t="shared" si="51"/>
        <v>-1.3815</v>
      </c>
      <c r="AF70" s="48">
        <v>0.14499999999999999</v>
      </c>
      <c r="AG70">
        <f t="shared" si="38"/>
        <v>0.5</v>
      </c>
      <c r="AH70">
        <f t="shared" si="39"/>
        <v>-0.7</v>
      </c>
      <c r="AI70" s="30">
        <f t="shared" si="40"/>
        <v>-0.62749999999999995</v>
      </c>
      <c r="AL70" s="30">
        <f t="shared" si="277"/>
        <v>-132.79110045712667</v>
      </c>
      <c r="AM70" s="30">
        <v>7.3999999999999996E-2</v>
      </c>
      <c r="AN70" s="30">
        <f t="shared" ref="AN70:AO70" si="290">AN69</f>
        <v>10</v>
      </c>
      <c r="AO70" s="30">
        <f t="shared" si="290"/>
        <v>-5</v>
      </c>
      <c r="AP70" s="30">
        <f t="shared" ref="AP70:AP133" si="291">(AM70*AN70) + AO70</f>
        <v>-4.26</v>
      </c>
      <c r="AR70" s="30">
        <f t="shared" si="279"/>
        <v>-132.04110045712667</v>
      </c>
      <c r="AS70" s="30">
        <v>0.83299999999999996</v>
      </c>
      <c r="AT70" s="30">
        <f t="shared" ref="AT70:AU70" si="292">AT69</f>
        <v>8</v>
      </c>
      <c r="AU70" s="30">
        <f t="shared" si="292"/>
        <v>-10</v>
      </c>
      <c r="AV70" s="30">
        <f t="shared" si="287"/>
        <v>-3.3360000000000003</v>
      </c>
      <c r="AX70" s="43">
        <f t="shared" si="281"/>
        <v>-132.04110045712667</v>
      </c>
      <c r="AY70" s="43"/>
      <c r="AZ70" s="43">
        <f t="shared" ref="AZ70:BA70" si="293">AZ69</f>
        <v>17</v>
      </c>
      <c r="BA70" s="43">
        <f t="shared" si="293"/>
        <v>-7.5</v>
      </c>
      <c r="BB70" s="43"/>
      <c r="BC70" s="55"/>
      <c r="BD70" s="54">
        <f t="shared" si="283"/>
        <v>-132.04110045712667</v>
      </c>
      <c r="BF70" s="30">
        <f t="shared" ref="BF70:BG70" si="294">BF69</f>
        <v>8</v>
      </c>
      <c r="BG70" s="30">
        <f t="shared" si="294"/>
        <v>-6</v>
      </c>
    </row>
    <row r="71" spans="27:59">
      <c r="AA71" s="30">
        <f t="shared" si="276"/>
        <v>-82.386978218018356</v>
      </c>
      <c r="AB71" s="30">
        <v>0.115</v>
      </c>
      <c r="AC71">
        <f t="shared" si="49"/>
        <v>0.5</v>
      </c>
      <c r="AD71">
        <f t="shared" si="50"/>
        <v>-1.5</v>
      </c>
      <c r="AE71" s="30">
        <f t="shared" si="51"/>
        <v>-1.4424999999999999</v>
      </c>
      <c r="AF71" s="48">
        <v>1E-3</v>
      </c>
      <c r="AG71">
        <f t="shared" si="38"/>
        <v>0.5</v>
      </c>
      <c r="AH71">
        <f t="shared" si="39"/>
        <v>-0.7</v>
      </c>
      <c r="AI71" s="30">
        <f t="shared" si="40"/>
        <v>-0.69950000000000001</v>
      </c>
      <c r="AL71" s="30">
        <f t="shared" si="277"/>
        <v>-132.27552547267265</v>
      </c>
      <c r="AM71" s="30">
        <v>-0.128</v>
      </c>
      <c r="AN71" s="30">
        <f t="shared" ref="AN71:AO71" si="295">AN70</f>
        <v>10</v>
      </c>
      <c r="AO71" s="30">
        <f t="shared" si="295"/>
        <v>-5</v>
      </c>
      <c r="AP71" s="30">
        <f t="shared" si="291"/>
        <v>-6.28</v>
      </c>
      <c r="AR71" s="30">
        <f t="shared" si="279"/>
        <v>-131.52552547267265</v>
      </c>
      <c r="AS71" s="30">
        <v>-8.8999999999999996E-2</v>
      </c>
      <c r="AT71" s="30">
        <f t="shared" ref="AT71:AU71" si="296">AT70</f>
        <v>8</v>
      </c>
      <c r="AU71" s="30">
        <f t="shared" si="296"/>
        <v>-10</v>
      </c>
      <c r="AV71" s="30">
        <f t="shared" si="287"/>
        <v>-10.712</v>
      </c>
      <c r="AX71" s="43">
        <f t="shared" si="281"/>
        <v>-131.52552547267265</v>
      </c>
      <c r="AY71" s="43"/>
      <c r="AZ71" s="43">
        <f t="shared" ref="AZ71:BA71" si="297">AZ70</f>
        <v>17</v>
      </c>
      <c r="BA71" s="43">
        <f t="shared" si="297"/>
        <v>-7.5</v>
      </c>
      <c r="BB71" s="43"/>
      <c r="BC71" s="55"/>
      <c r="BD71" s="54">
        <f t="shared" si="283"/>
        <v>-131.52552547267265</v>
      </c>
      <c r="BF71" s="30">
        <f t="shared" ref="BF71:BG71" si="298">BF70</f>
        <v>8</v>
      </c>
      <c r="BG71" s="30">
        <f t="shared" si="298"/>
        <v>-6</v>
      </c>
    </row>
    <row r="72" spans="27:59">
      <c r="AA72" s="30">
        <f t="shared" si="276"/>
        <v>-80.840253264656312</v>
      </c>
      <c r="AB72" s="30">
        <v>-0.13500000000000001</v>
      </c>
      <c r="AC72">
        <f t="shared" si="49"/>
        <v>0.5</v>
      </c>
      <c r="AD72">
        <f t="shared" si="50"/>
        <v>-1.5</v>
      </c>
      <c r="AE72" s="30">
        <f t="shared" si="51"/>
        <v>-1.5674999999999999</v>
      </c>
      <c r="AF72" s="48">
        <v>-0.14199999999999999</v>
      </c>
      <c r="AG72">
        <f t="shared" si="38"/>
        <v>0.5</v>
      </c>
      <c r="AH72">
        <f t="shared" si="39"/>
        <v>-0.7</v>
      </c>
      <c r="AI72" s="30">
        <f t="shared" si="40"/>
        <v>-0.77099999999999991</v>
      </c>
      <c r="AL72" s="30">
        <f t="shared" si="277"/>
        <v>-131.75995048821864</v>
      </c>
      <c r="AM72" s="30">
        <v>-0.39300000000000002</v>
      </c>
      <c r="AN72" s="30">
        <f t="shared" ref="AN72:AO72" si="299">AN71</f>
        <v>10</v>
      </c>
      <c r="AO72" s="30">
        <f t="shared" si="299"/>
        <v>-5</v>
      </c>
      <c r="AP72" s="30">
        <f t="shared" si="291"/>
        <v>-8.93</v>
      </c>
      <c r="AR72" s="30">
        <f t="shared" si="279"/>
        <v>-131.00995048821864</v>
      </c>
      <c r="AS72" s="30">
        <v>-0.65600000000000003</v>
      </c>
      <c r="AT72" s="30">
        <f t="shared" ref="AT72:AU72" si="300">AT71</f>
        <v>8</v>
      </c>
      <c r="AU72" s="30">
        <f t="shared" si="300"/>
        <v>-10</v>
      </c>
      <c r="AV72" s="30">
        <f t="shared" si="287"/>
        <v>-15.248000000000001</v>
      </c>
      <c r="AX72" s="43">
        <f t="shared" si="281"/>
        <v>-131.00995048821864</v>
      </c>
      <c r="AY72" s="43"/>
      <c r="AZ72" s="43">
        <f t="shared" ref="AZ72:BA72" si="301">AZ71</f>
        <v>17</v>
      </c>
      <c r="BA72" s="43">
        <f t="shared" si="301"/>
        <v>-7.5</v>
      </c>
      <c r="BB72" s="43"/>
      <c r="BC72" s="55"/>
      <c r="BD72" s="54">
        <f t="shared" si="283"/>
        <v>-131.00995048821864</v>
      </c>
      <c r="BF72" s="30">
        <f t="shared" ref="BF72:BG72" si="302">BF71</f>
        <v>8</v>
      </c>
      <c r="BG72" s="30">
        <f t="shared" si="302"/>
        <v>-6</v>
      </c>
    </row>
    <row r="73" spans="27:59">
      <c r="AA73" s="30">
        <f t="shared" si="276"/>
        <v>-79.293528311294267</v>
      </c>
      <c r="AB73" s="30">
        <v>-6.0999999999999999E-2</v>
      </c>
      <c r="AC73">
        <f t="shared" si="49"/>
        <v>0.5</v>
      </c>
      <c r="AD73">
        <f t="shared" si="50"/>
        <v>-1.5</v>
      </c>
      <c r="AE73" s="30">
        <f t="shared" si="51"/>
        <v>-1.5305</v>
      </c>
      <c r="AF73" s="48">
        <v>-0.10299999999999999</v>
      </c>
      <c r="AG73">
        <f t="shared" si="38"/>
        <v>0.5</v>
      </c>
      <c r="AH73">
        <f t="shared" si="39"/>
        <v>-0.7</v>
      </c>
      <c r="AI73" s="30">
        <f t="shared" si="40"/>
        <v>-0.75149999999999995</v>
      </c>
      <c r="AL73" s="30">
        <f t="shared" si="277"/>
        <v>-131.24437550376462</v>
      </c>
      <c r="AM73" s="30">
        <v>-0.65</v>
      </c>
      <c r="AN73" s="30">
        <f t="shared" ref="AN73:AO73" si="303">AN72</f>
        <v>10</v>
      </c>
      <c r="AO73" s="30">
        <f t="shared" si="303"/>
        <v>-5</v>
      </c>
      <c r="AP73" s="30">
        <f t="shared" si="291"/>
        <v>-11.5</v>
      </c>
      <c r="AR73" s="30">
        <f t="shared" si="279"/>
        <v>-130.49437550376462</v>
      </c>
      <c r="AS73" s="30">
        <v>-0.81100000000000005</v>
      </c>
      <c r="AT73" s="30">
        <f t="shared" ref="AT73:AU73" si="304">AT72</f>
        <v>8</v>
      </c>
      <c r="AU73" s="30">
        <f t="shared" si="304"/>
        <v>-10</v>
      </c>
      <c r="AV73" s="30">
        <f t="shared" si="287"/>
        <v>-16.488</v>
      </c>
      <c r="AX73" s="43">
        <f t="shared" si="281"/>
        <v>-130.49437550376462</v>
      </c>
      <c r="AY73" s="43"/>
      <c r="AZ73" s="43">
        <f t="shared" ref="AZ73:BA73" si="305">AZ72</f>
        <v>17</v>
      </c>
      <c r="BA73" s="43">
        <f t="shared" si="305"/>
        <v>-7.5</v>
      </c>
      <c r="BB73" s="43"/>
      <c r="BC73" s="55"/>
      <c r="BD73" s="54">
        <f t="shared" si="283"/>
        <v>-130.49437550376462</v>
      </c>
      <c r="BF73" s="30">
        <f t="shared" ref="BF73:BG73" si="306">BF72</f>
        <v>8</v>
      </c>
      <c r="BG73" s="30">
        <f t="shared" si="306"/>
        <v>-6</v>
      </c>
    </row>
    <row r="74" spans="27:59">
      <c r="AA74" s="30">
        <f t="shared" si="276"/>
        <v>-77.746803357932222</v>
      </c>
      <c r="AB74" s="30">
        <v>-9.2999999999999999E-2</v>
      </c>
      <c r="AC74">
        <f t="shared" si="49"/>
        <v>0.5</v>
      </c>
      <c r="AD74">
        <f t="shared" si="50"/>
        <v>-1.5</v>
      </c>
      <c r="AE74" s="30">
        <f t="shared" si="51"/>
        <v>-1.5465</v>
      </c>
      <c r="AF74" s="48">
        <v>-0.04</v>
      </c>
      <c r="AG74">
        <f t="shared" ref="AG74:AG111" si="307">AG73</f>
        <v>0.5</v>
      </c>
      <c r="AH74">
        <f t="shared" ref="AH74:AH111" si="308">AH73</f>
        <v>-0.7</v>
      </c>
      <c r="AI74" s="30">
        <f t="shared" ref="AI74:AI111" si="309">(AF74*AG74) + AH74</f>
        <v>-0.72</v>
      </c>
      <c r="AL74" s="30">
        <f t="shared" si="277"/>
        <v>-130.7288005193106</v>
      </c>
      <c r="AM74" s="30">
        <v>-0.41499999999999998</v>
      </c>
      <c r="AN74" s="30">
        <f t="shared" ref="AN74:AO74" si="310">AN73</f>
        <v>10</v>
      </c>
      <c r="AO74" s="30">
        <f t="shared" si="310"/>
        <v>-5</v>
      </c>
      <c r="AP74" s="30">
        <f t="shared" si="291"/>
        <v>-9.1499999999999986</v>
      </c>
      <c r="AR74" s="30">
        <f t="shared" si="279"/>
        <v>-129.9788005193106</v>
      </c>
      <c r="AS74" s="30">
        <v>-0.44400000000000001</v>
      </c>
      <c r="AT74" s="30">
        <f t="shared" ref="AT74:AU74" si="311">AT73</f>
        <v>8</v>
      </c>
      <c r="AU74" s="30">
        <f t="shared" si="311"/>
        <v>-10</v>
      </c>
      <c r="AV74" s="30">
        <f t="shared" si="287"/>
        <v>-13.552</v>
      </c>
      <c r="AX74" s="43">
        <f t="shared" si="281"/>
        <v>-129.9788005193106</v>
      </c>
      <c r="AY74" s="43"/>
      <c r="AZ74" s="43">
        <f t="shared" ref="AZ74:BA74" si="312">AZ73</f>
        <v>17</v>
      </c>
      <c r="BA74" s="43">
        <f t="shared" si="312"/>
        <v>-7.5</v>
      </c>
      <c r="BB74" s="43"/>
      <c r="BC74" s="55"/>
      <c r="BD74" s="54">
        <f t="shared" si="283"/>
        <v>-129.9788005193106</v>
      </c>
      <c r="BF74" s="30">
        <f t="shared" ref="BF74:BG74" si="313">BF73</f>
        <v>8</v>
      </c>
      <c r="BG74" s="30">
        <f t="shared" si="313"/>
        <v>-6</v>
      </c>
    </row>
    <row r="75" spans="27:59">
      <c r="AA75" s="30">
        <f t="shared" si="276"/>
        <v>-76.200078404570178</v>
      </c>
      <c r="AB75" s="30">
        <v>-7.1999999999999995E-2</v>
      </c>
      <c r="AC75">
        <f t="shared" si="49"/>
        <v>0.5</v>
      </c>
      <c r="AD75">
        <f t="shared" si="50"/>
        <v>-1.5</v>
      </c>
      <c r="AE75" s="30">
        <f t="shared" si="51"/>
        <v>-1.536</v>
      </c>
      <c r="AF75" s="48">
        <v>-1.9E-2</v>
      </c>
      <c r="AG75">
        <f t="shared" si="307"/>
        <v>0.5</v>
      </c>
      <c r="AH75">
        <f t="shared" si="308"/>
        <v>-0.7</v>
      </c>
      <c r="AI75" s="30">
        <f t="shared" si="309"/>
        <v>-0.70949999999999991</v>
      </c>
      <c r="AL75" s="30">
        <f t="shared" si="277"/>
        <v>-130.21322553485658</v>
      </c>
      <c r="AM75" s="30">
        <v>4.3999999999999997E-2</v>
      </c>
      <c r="AN75" s="30">
        <f t="shared" ref="AN75:AO75" si="314">AN74</f>
        <v>10</v>
      </c>
      <c r="AO75" s="30">
        <f t="shared" si="314"/>
        <v>-5</v>
      </c>
      <c r="AP75" s="30">
        <f t="shared" si="291"/>
        <v>-4.5600000000000005</v>
      </c>
      <c r="AR75" s="30">
        <f t="shared" si="279"/>
        <v>-129.46322553485658</v>
      </c>
      <c r="AS75" s="30">
        <v>-5.6000000000000001E-2</v>
      </c>
      <c r="AT75" s="30">
        <f t="shared" ref="AT75:AU75" si="315">AT74</f>
        <v>8</v>
      </c>
      <c r="AU75" s="30">
        <f t="shared" si="315"/>
        <v>-10</v>
      </c>
      <c r="AV75" s="30">
        <f t="shared" si="287"/>
        <v>-10.448</v>
      </c>
      <c r="AX75" s="43">
        <f t="shared" si="281"/>
        <v>-129.46322553485658</v>
      </c>
      <c r="AY75" s="43"/>
      <c r="AZ75" s="43">
        <f t="shared" ref="AZ75:BA75" si="316">AZ74</f>
        <v>17</v>
      </c>
      <c r="BA75" s="43">
        <f t="shared" si="316"/>
        <v>-7.5</v>
      </c>
      <c r="BB75" s="43"/>
      <c r="BC75" s="55"/>
      <c r="BD75" s="54">
        <f t="shared" si="283"/>
        <v>-129.46322553485658</v>
      </c>
      <c r="BF75" s="30">
        <f t="shared" ref="BF75:BG75" si="317">BF74</f>
        <v>8</v>
      </c>
      <c r="BG75" s="30">
        <f t="shared" si="317"/>
        <v>-6</v>
      </c>
    </row>
    <row r="76" spans="27:59">
      <c r="AA76" s="30">
        <f t="shared" si="276"/>
        <v>-74.653353451208133</v>
      </c>
      <c r="AB76" s="30">
        <v>-0.17899999999999999</v>
      </c>
      <c r="AC76">
        <f t="shared" ref="AC76:AC120" si="318">AC75</f>
        <v>0.5</v>
      </c>
      <c r="AD76">
        <f t="shared" ref="AD76:AD120" si="319">AD75</f>
        <v>-1.5</v>
      </c>
      <c r="AE76" s="30">
        <f t="shared" ref="AE76:AE120" si="320">(AB76*AC76) + AD76</f>
        <v>-1.5894999999999999</v>
      </c>
      <c r="AF76" s="48">
        <v>-0.11899999999999999</v>
      </c>
      <c r="AG76">
        <f t="shared" si="307"/>
        <v>0.5</v>
      </c>
      <c r="AH76">
        <f t="shared" si="308"/>
        <v>-0.7</v>
      </c>
      <c r="AI76" s="30">
        <f t="shared" si="309"/>
        <v>-0.75949999999999995</v>
      </c>
      <c r="AL76" s="30">
        <f t="shared" si="277"/>
        <v>-129.69765055040256</v>
      </c>
      <c r="AM76" s="30">
        <v>0.55900000000000005</v>
      </c>
      <c r="AN76" s="30">
        <f t="shared" ref="AN76:AO76" si="321">AN75</f>
        <v>10</v>
      </c>
      <c r="AO76" s="30">
        <f t="shared" si="321"/>
        <v>-5</v>
      </c>
      <c r="AP76" s="30">
        <f t="shared" si="291"/>
        <v>0.59000000000000075</v>
      </c>
      <c r="AR76" s="30">
        <f t="shared" si="279"/>
        <v>-128.94765055040256</v>
      </c>
      <c r="AS76" s="30">
        <v>0.17799999999999999</v>
      </c>
      <c r="AT76" s="30">
        <f t="shared" ref="AT76:AU76" si="322">AT75</f>
        <v>8</v>
      </c>
      <c r="AU76" s="30">
        <f t="shared" si="322"/>
        <v>-10</v>
      </c>
      <c r="AV76" s="30">
        <f t="shared" si="287"/>
        <v>-8.5760000000000005</v>
      </c>
      <c r="AX76" s="43">
        <f t="shared" si="281"/>
        <v>-128.94765055040256</v>
      </c>
      <c r="AY76" s="43"/>
      <c r="AZ76" s="43">
        <f t="shared" ref="AZ76:BA76" si="323">AZ75</f>
        <v>17</v>
      </c>
      <c r="BA76" s="43">
        <f t="shared" si="323"/>
        <v>-7.5</v>
      </c>
      <c r="BB76" s="43"/>
      <c r="BC76" s="55"/>
      <c r="BD76" s="54">
        <f t="shared" si="283"/>
        <v>-128.94765055040256</v>
      </c>
      <c r="BF76" s="30">
        <f t="shared" ref="BF76:BG76" si="324">BF75</f>
        <v>8</v>
      </c>
      <c r="BG76" s="30">
        <f t="shared" si="324"/>
        <v>-6</v>
      </c>
    </row>
    <row r="77" spans="27:59">
      <c r="AA77" s="30">
        <f t="shared" si="276"/>
        <v>-73.106628497846089</v>
      </c>
      <c r="AB77" s="30">
        <v>-0.26700000000000002</v>
      </c>
      <c r="AC77">
        <f t="shared" si="318"/>
        <v>0.5</v>
      </c>
      <c r="AD77">
        <f t="shared" si="319"/>
        <v>-1.5</v>
      </c>
      <c r="AE77" s="30">
        <f t="shared" si="320"/>
        <v>-1.6335</v>
      </c>
      <c r="AF77" s="48">
        <v>-0.105</v>
      </c>
      <c r="AG77">
        <f t="shared" si="307"/>
        <v>0.5</v>
      </c>
      <c r="AH77">
        <f t="shared" si="308"/>
        <v>-0.7</v>
      </c>
      <c r="AI77" s="30">
        <f t="shared" si="309"/>
        <v>-0.75249999999999995</v>
      </c>
      <c r="AL77" s="30">
        <f t="shared" si="277"/>
        <v>-129.18207556594854</v>
      </c>
      <c r="AM77" s="30">
        <v>0.56499999999999995</v>
      </c>
      <c r="AN77" s="30">
        <f t="shared" ref="AN77:AO77" si="325">AN76</f>
        <v>10</v>
      </c>
      <c r="AO77" s="30">
        <f t="shared" si="325"/>
        <v>-5</v>
      </c>
      <c r="AP77" s="30">
        <f t="shared" si="291"/>
        <v>0.64999999999999947</v>
      </c>
      <c r="AR77" s="30">
        <f t="shared" si="279"/>
        <v>-128.43207556594854</v>
      </c>
      <c r="AS77" s="30">
        <v>0.21099999999999999</v>
      </c>
      <c r="AT77" s="30">
        <f t="shared" ref="AT77:AU77" si="326">AT76</f>
        <v>8</v>
      </c>
      <c r="AU77" s="30">
        <f t="shared" si="326"/>
        <v>-10</v>
      </c>
      <c r="AV77" s="30">
        <f t="shared" si="287"/>
        <v>-8.3119999999999994</v>
      </c>
      <c r="AX77" s="43">
        <f t="shared" si="281"/>
        <v>-128.43207556594854</v>
      </c>
      <c r="AY77" s="43"/>
      <c r="AZ77" s="43">
        <f t="shared" ref="AZ77:BA77" si="327">AZ76</f>
        <v>17</v>
      </c>
      <c r="BA77" s="43">
        <f t="shared" si="327"/>
        <v>-7.5</v>
      </c>
      <c r="BB77" s="43"/>
      <c r="BC77" s="55"/>
      <c r="BD77" s="54">
        <f t="shared" si="283"/>
        <v>-128.43207556594854</v>
      </c>
      <c r="BF77" s="30">
        <f t="shared" ref="BF77:BG77" si="328">BF76</f>
        <v>8</v>
      </c>
      <c r="BG77" s="30">
        <f t="shared" si="328"/>
        <v>-6</v>
      </c>
    </row>
    <row r="78" spans="27:59">
      <c r="AA78" s="30">
        <f t="shared" si="276"/>
        <v>-71.559903544484044</v>
      </c>
      <c r="AB78" s="30">
        <v>-0.23</v>
      </c>
      <c r="AC78">
        <f t="shared" si="318"/>
        <v>0.5</v>
      </c>
      <c r="AD78">
        <f t="shared" si="319"/>
        <v>-1.5</v>
      </c>
      <c r="AE78" s="30">
        <f t="shared" si="320"/>
        <v>-1.615</v>
      </c>
      <c r="AF78" s="48">
        <v>-9.4E-2</v>
      </c>
      <c r="AG78">
        <f t="shared" si="307"/>
        <v>0.5</v>
      </c>
      <c r="AH78">
        <f t="shared" si="308"/>
        <v>-0.7</v>
      </c>
      <c r="AI78" s="30">
        <f t="shared" si="309"/>
        <v>-0.747</v>
      </c>
      <c r="AL78" s="30">
        <f t="shared" si="277"/>
        <v>-128.66650058149452</v>
      </c>
      <c r="AM78" s="30">
        <v>0.40799999999999997</v>
      </c>
      <c r="AN78" s="30">
        <f t="shared" ref="AN78:AO78" si="329">AN77</f>
        <v>10</v>
      </c>
      <c r="AO78" s="30">
        <f t="shared" si="329"/>
        <v>-5</v>
      </c>
      <c r="AP78" s="30">
        <f t="shared" si="291"/>
        <v>-0.91999999999999993</v>
      </c>
      <c r="AR78" s="30">
        <f t="shared" si="279"/>
        <v>-127.91650058149452</v>
      </c>
      <c r="AS78" s="30">
        <v>0.32200000000000001</v>
      </c>
      <c r="AT78" s="30">
        <f t="shared" ref="AT78:AU78" si="330">AT77</f>
        <v>8</v>
      </c>
      <c r="AU78" s="30">
        <f t="shared" si="330"/>
        <v>-10</v>
      </c>
      <c r="AV78" s="30">
        <f t="shared" si="287"/>
        <v>-7.4239999999999995</v>
      </c>
      <c r="AX78" s="43">
        <f t="shared" si="281"/>
        <v>-127.91650058149452</v>
      </c>
      <c r="AY78" s="43"/>
      <c r="AZ78" s="43">
        <f t="shared" ref="AZ78:BA78" si="331">AZ77</f>
        <v>17</v>
      </c>
      <c r="BA78" s="43">
        <f t="shared" si="331"/>
        <v>-7.5</v>
      </c>
      <c r="BB78" s="43"/>
      <c r="BC78" s="55"/>
      <c r="BD78" s="54">
        <f t="shared" si="283"/>
        <v>-127.91650058149452</v>
      </c>
      <c r="BF78" s="30">
        <f t="shared" ref="BF78:BG78" si="332">BF77</f>
        <v>8</v>
      </c>
      <c r="BG78" s="30">
        <f t="shared" si="332"/>
        <v>-6</v>
      </c>
    </row>
    <row r="79" spans="27:59">
      <c r="AA79" s="30">
        <f t="shared" si="276"/>
        <v>-70.013178591121999</v>
      </c>
      <c r="AB79" s="30">
        <v>-0.17299999999999999</v>
      </c>
      <c r="AC79">
        <f t="shared" si="318"/>
        <v>0.5</v>
      </c>
      <c r="AD79">
        <f t="shared" si="319"/>
        <v>-1.5</v>
      </c>
      <c r="AE79" s="30">
        <f t="shared" si="320"/>
        <v>-1.5865</v>
      </c>
      <c r="AF79" s="48">
        <v>4.2999999999999997E-2</v>
      </c>
      <c r="AG79">
        <f t="shared" si="307"/>
        <v>0.5</v>
      </c>
      <c r="AH79">
        <f t="shared" si="308"/>
        <v>-0.7</v>
      </c>
      <c r="AI79" s="30">
        <f t="shared" si="309"/>
        <v>-0.67849999999999999</v>
      </c>
      <c r="AL79" s="30">
        <f t="shared" si="277"/>
        <v>-128.1509255970405</v>
      </c>
      <c r="AM79" s="30">
        <v>0.15</v>
      </c>
      <c r="AN79" s="30">
        <f t="shared" ref="AN79:AO79" si="333">AN78</f>
        <v>10</v>
      </c>
      <c r="AO79" s="30">
        <f t="shared" si="333"/>
        <v>-5</v>
      </c>
      <c r="AP79" s="30">
        <f t="shared" si="291"/>
        <v>-3.5</v>
      </c>
      <c r="AR79" s="30">
        <f t="shared" si="279"/>
        <v>-127.4009255970405</v>
      </c>
      <c r="AS79" s="30">
        <v>0.222</v>
      </c>
      <c r="AT79" s="30">
        <f t="shared" ref="AT79:AU79" si="334">AT78</f>
        <v>8</v>
      </c>
      <c r="AU79" s="30">
        <f t="shared" si="334"/>
        <v>-10</v>
      </c>
      <c r="AV79" s="30">
        <f t="shared" si="287"/>
        <v>-8.2240000000000002</v>
      </c>
      <c r="AX79" s="43">
        <f t="shared" si="281"/>
        <v>-127.4009255970405</v>
      </c>
      <c r="AY79" s="43"/>
      <c r="AZ79" s="43">
        <f t="shared" ref="AZ79:BA79" si="335">AZ78</f>
        <v>17</v>
      </c>
      <c r="BA79" s="43">
        <f t="shared" si="335"/>
        <v>-7.5</v>
      </c>
      <c r="BB79" s="43"/>
      <c r="BC79" s="55"/>
      <c r="BD79" s="54">
        <f t="shared" si="283"/>
        <v>-127.4009255970405</v>
      </c>
      <c r="BF79" s="30">
        <f t="shared" ref="BF79:BG79" si="336">BF78</f>
        <v>8</v>
      </c>
      <c r="BG79" s="30">
        <f t="shared" si="336"/>
        <v>-6</v>
      </c>
    </row>
    <row r="80" spans="27:59">
      <c r="AA80" s="30">
        <f t="shared" si="276"/>
        <v>-68.466453637759955</v>
      </c>
      <c r="AB80" s="30">
        <v>1.6E-2</v>
      </c>
      <c r="AC80">
        <f t="shared" si="318"/>
        <v>0.5</v>
      </c>
      <c r="AD80">
        <f t="shared" si="319"/>
        <v>-1.5</v>
      </c>
      <c r="AE80" s="30">
        <f t="shared" si="320"/>
        <v>-1.492</v>
      </c>
      <c r="AF80" s="48">
        <v>-1.4E-2</v>
      </c>
      <c r="AG80">
        <f t="shared" si="307"/>
        <v>0.5</v>
      </c>
      <c r="AH80">
        <f t="shared" si="308"/>
        <v>-0.7</v>
      </c>
      <c r="AI80" s="30">
        <f t="shared" si="309"/>
        <v>-0.70699999999999996</v>
      </c>
      <c r="AL80" s="30">
        <f t="shared" si="277"/>
        <v>-127.63535061258648</v>
      </c>
      <c r="AM80" s="30">
        <v>7.2999999999999995E-2</v>
      </c>
      <c r="AN80" s="30">
        <f t="shared" ref="AN80:AO80" si="337">AN79</f>
        <v>10</v>
      </c>
      <c r="AO80" s="30">
        <f t="shared" si="337"/>
        <v>-5</v>
      </c>
      <c r="AP80" s="30">
        <f t="shared" si="291"/>
        <v>-4.2699999999999996</v>
      </c>
      <c r="AR80" s="30">
        <f t="shared" si="279"/>
        <v>-126.88535061258648</v>
      </c>
      <c r="AS80" s="30">
        <v>0.3</v>
      </c>
      <c r="AT80" s="30">
        <f t="shared" ref="AT80:AU80" si="338">AT79</f>
        <v>8</v>
      </c>
      <c r="AU80" s="30">
        <f t="shared" si="338"/>
        <v>-10</v>
      </c>
      <c r="AV80" s="30">
        <f t="shared" si="287"/>
        <v>-7.6</v>
      </c>
      <c r="AX80" s="43">
        <f t="shared" si="281"/>
        <v>-126.88535061258648</v>
      </c>
      <c r="AY80" s="43"/>
      <c r="AZ80" s="43">
        <f t="shared" ref="AZ80:BA80" si="339">AZ79</f>
        <v>17</v>
      </c>
      <c r="BA80" s="43">
        <f t="shared" si="339"/>
        <v>-7.5</v>
      </c>
      <c r="BB80" s="43"/>
      <c r="BC80" s="55"/>
      <c r="BD80" s="54">
        <f t="shared" si="283"/>
        <v>-126.88535061258648</v>
      </c>
      <c r="BF80" s="30">
        <f t="shared" ref="BF80:BG80" si="340">BF79</f>
        <v>8</v>
      </c>
      <c r="BG80" s="30">
        <f t="shared" si="340"/>
        <v>-6</v>
      </c>
    </row>
    <row r="81" spans="27:59">
      <c r="AA81" s="30">
        <f t="shared" si="276"/>
        <v>-66.91972868439791</v>
      </c>
      <c r="AB81" s="30">
        <v>8.4000000000000005E-2</v>
      </c>
      <c r="AC81">
        <f t="shared" si="318"/>
        <v>0.5</v>
      </c>
      <c r="AD81">
        <f t="shared" si="319"/>
        <v>-1.5</v>
      </c>
      <c r="AE81" s="30">
        <f t="shared" si="320"/>
        <v>-1.458</v>
      </c>
      <c r="AF81" s="48">
        <v>-4.2999999999999997E-2</v>
      </c>
      <c r="AG81">
        <f t="shared" si="307"/>
        <v>0.5</v>
      </c>
      <c r="AH81">
        <f t="shared" si="308"/>
        <v>-0.7</v>
      </c>
      <c r="AI81" s="30">
        <f t="shared" si="309"/>
        <v>-0.72149999999999992</v>
      </c>
      <c r="AL81" s="30">
        <f t="shared" si="277"/>
        <v>-127.11977562813246</v>
      </c>
      <c r="AM81" s="30">
        <v>4.3999999999999997E-2</v>
      </c>
      <c r="AN81" s="30">
        <f t="shared" ref="AN81:AO81" si="341">AN80</f>
        <v>10</v>
      </c>
      <c r="AO81" s="30">
        <f t="shared" si="341"/>
        <v>-5</v>
      </c>
      <c r="AP81" s="30">
        <f t="shared" si="291"/>
        <v>-4.5600000000000005</v>
      </c>
      <c r="AR81" s="30">
        <f t="shared" si="279"/>
        <v>-126.36977562813246</v>
      </c>
      <c r="AS81" s="30">
        <v>6.7000000000000004E-2</v>
      </c>
      <c r="AT81" s="30">
        <f t="shared" ref="AT81:AU81" si="342">AT80</f>
        <v>8</v>
      </c>
      <c r="AU81" s="30">
        <f t="shared" si="342"/>
        <v>-10</v>
      </c>
      <c r="AV81" s="30">
        <f t="shared" si="287"/>
        <v>-9.4640000000000004</v>
      </c>
      <c r="AX81" s="43">
        <f t="shared" si="281"/>
        <v>-126.36977562813246</v>
      </c>
      <c r="AY81" s="43"/>
      <c r="AZ81" s="43">
        <f t="shared" ref="AZ81:BA81" si="343">AZ80</f>
        <v>17</v>
      </c>
      <c r="BA81" s="43">
        <f t="shared" si="343"/>
        <v>-7.5</v>
      </c>
      <c r="BB81" s="43"/>
      <c r="BC81" s="55"/>
      <c r="BD81" s="54">
        <f t="shared" si="283"/>
        <v>-126.36977562813246</v>
      </c>
      <c r="BF81" s="30">
        <f t="shared" ref="BF81:BG81" si="344">BF80</f>
        <v>8</v>
      </c>
      <c r="BG81" s="30">
        <f t="shared" si="344"/>
        <v>-6</v>
      </c>
    </row>
    <row r="82" spans="27:59">
      <c r="AA82" s="30">
        <f t="shared" si="276"/>
        <v>-65.373003731035865</v>
      </c>
      <c r="AB82" s="30">
        <v>0.13400000000000001</v>
      </c>
      <c r="AC82">
        <f t="shared" si="318"/>
        <v>0.5</v>
      </c>
      <c r="AD82">
        <f t="shared" si="319"/>
        <v>-1.5</v>
      </c>
      <c r="AE82" s="30">
        <f t="shared" si="320"/>
        <v>-1.4330000000000001</v>
      </c>
      <c r="AF82" s="48">
        <v>-0.13900000000000001</v>
      </c>
      <c r="AG82">
        <f t="shared" si="307"/>
        <v>0.5</v>
      </c>
      <c r="AH82">
        <f t="shared" si="308"/>
        <v>-0.7</v>
      </c>
      <c r="AI82" s="30">
        <f t="shared" si="309"/>
        <v>-0.76949999999999996</v>
      </c>
      <c r="AL82" s="30">
        <f t="shared" si="277"/>
        <v>-126.60420064367844</v>
      </c>
      <c r="AM82" s="30">
        <v>4.9000000000000002E-2</v>
      </c>
      <c r="AN82" s="30">
        <f t="shared" ref="AN82:AO82" si="345">AN81</f>
        <v>10</v>
      </c>
      <c r="AO82" s="30">
        <f t="shared" si="345"/>
        <v>-5</v>
      </c>
      <c r="AP82" s="30">
        <f t="shared" si="291"/>
        <v>-4.51</v>
      </c>
      <c r="AR82" s="30">
        <f t="shared" si="279"/>
        <v>-125.85420064367844</v>
      </c>
      <c r="AS82" s="30">
        <v>0</v>
      </c>
      <c r="AT82" s="30">
        <f t="shared" ref="AT82:AU82" si="346">AT81</f>
        <v>8</v>
      </c>
      <c r="AU82" s="30">
        <f t="shared" si="346"/>
        <v>-10</v>
      </c>
      <c r="AV82" s="30">
        <f t="shared" si="287"/>
        <v>-10</v>
      </c>
      <c r="AX82" s="43">
        <f t="shared" si="281"/>
        <v>-125.85420064367844</v>
      </c>
      <c r="AY82" s="43"/>
      <c r="AZ82" s="43">
        <f t="shared" ref="AZ82:BA82" si="347">AZ81</f>
        <v>17</v>
      </c>
      <c r="BA82" s="43">
        <f t="shared" si="347"/>
        <v>-7.5</v>
      </c>
      <c r="BB82" s="43"/>
      <c r="BC82" s="55"/>
      <c r="BD82" s="54">
        <f t="shared" si="283"/>
        <v>-125.85420064367844</v>
      </c>
      <c r="BF82" s="30">
        <f t="shared" ref="BF82:BG82" si="348">BF81</f>
        <v>8</v>
      </c>
      <c r="BG82" s="30">
        <f t="shared" si="348"/>
        <v>-6</v>
      </c>
    </row>
    <row r="83" spans="27:59">
      <c r="AA83" s="30">
        <f t="shared" si="276"/>
        <v>-63.826278777673814</v>
      </c>
      <c r="AB83" s="30">
        <v>2E-3</v>
      </c>
      <c r="AC83">
        <f t="shared" si="318"/>
        <v>0.5</v>
      </c>
      <c r="AD83">
        <f t="shared" si="319"/>
        <v>-1.5</v>
      </c>
      <c r="AE83" s="30">
        <f t="shared" si="320"/>
        <v>-1.4990000000000001</v>
      </c>
      <c r="AF83" s="48">
        <v>-0.10100000000000001</v>
      </c>
      <c r="AG83">
        <f t="shared" si="307"/>
        <v>0.5</v>
      </c>
      <c r="AH83">
        <f t="shared" si="308"/>
        <v>-0.7</v>
      </c>
      <c r="AI83" s="30">
        <f t="shared" si="309"/>
        <v>-0.75049999999999994</v>
      </c>
      <c r="AL83" s="30">
        <f t="shared" si="277"/>
        <v>-126.08862565922442</v>
      </c>
      <c r="AM83" s="30">
        <v>6.0999999999999999E-2</v>
      </c>
      <c r="AN83" s="30">
        <f t="shared" ref="AN83:AO83" si="349">AN82</f>
        <v>10</v>
      </c>
      <c r="AO83" s="30">
        <f t="shared" si="349"/>
        <v>-5</v>
      </c>
      <c r="AP83" s="30">
        <f t="shared" si="291"/>
        <v>-4.3899999999999997</v>
      </c>
      <c r="AR83" s="30">
        <f t="shared" si="279"/>
        <v>-125.33862565922442</v>
      </c>
      <c r="AS83" s="30">
        <v>-0.21099999999999999</v>
      </c>
      <c r="AT83" s="30">
        <f t="shared" ref="AT83:AU83" si="350">AT82</f>
        <v>8</v>
      </c>
      <c r="AU83" s="30">
        <f t="shared" si="350"/>
        <v>-10</v>
      </c>
      <c r="AV83" s="30">
        <f t="shared" si="287"/>
        <v>-11.688000000000001</v>
      </c>
      <c r="AX83" s="43">
        <f t="shared" si="281"/>
        <v>-125.33862565922442</v>
      </c>
      <c r="AY83" s="43"/>
      <c r="AZ83" s="43">
        <f t="shared" ref="AZ83:BA83" si="351">AZ82</f>
        <v>17</v>
      </c>
      <c r="BA83" s="43">
        <f t="shared" si="351"/>
        <v>-7.5</v>
      </c>
      <c r="BB83" s="43"/>
      <c r="BC83" s="55"/>
      <c r="BD83" s="54">
        <f t="shared" si="283"/>
        <v>-125.33862565922442</v>
      </c>
      <c r="BF83" s="30">
        <f t="shared" ref="BF83:BG83" si="352">BF82</f>
        <v>8</v>
      </c>
      <c r="BG83" s="30">
        <f t="shared" si="352"/>
        <v>-6</v>
      </c>
    </row>
    <row r="84" spans="27:59">
      <c r="AA84" s="30">
        <f t="shared" si="276"/>
        <v>-62.279553824311762</v>
      </c>
      <c r="AB84" s="30">
        <v>-5.1999999999999998E-2</v>
      </c>
      <c r="AC84">
        <f t="shared" si="318"/>
        <v>0.5</v>
      </c>
      <c r="AD84">
        <f t="shared" si="319"/>
        <v>-1.5</v>
      </c>
      <c r="AE84" s="30">
        <f t="shared" si="320"/>
        <v>-1.526</v>
      </c>
      <c r="AF84" s="48">
        <v>2.3E-2</v>
      </c>
      <c r="AG84">
        <f t="shared" si="307"/>
        <v>0.5</v>
      </c>
      <c r="AH84">
        <f t="shared" si="308"/>
        <v>-0.7</v>
      </c>
      <c r="AI84" s="30">
        <f t="shared" si="309"/>
        <v>-0.6885</v>
      </c>
      <c r="AL84" s="30">
        <f t="shared" si="277"/>
        <v>-125.5730506747704</v>
      </c>
      <c r="AM84" s="30">
        <v>4.1000000000000002E-2</v>
      </c>
      <c r="AN84" s="30">
        <f t="shared" ref="AN84:AO84" si="353">AN83</f>
        <v>10</v>
      </c>
      <c r="AO84" s="30">
        <f t="shared" si="353"/>
        <v>-5</v>
      </c>
      <c r="AP84" s="30">
        <f t="shared" si="291"/>
        <v>-4.59</v>
      </c>
      <c r="AR84" s="30">
        <f t="shared" si="279"/>
        <v>-124.8230506747704</v>
      </c>
      <c r="AS84" s="30">
        <v>-0.21099999999999999</v>
      </c>
      <c r="AT84" s="30">
        <f t="shared" ref="AT84:AU84" si="354">AT83</f>
        <v>8</v>
      </c>
      <c r="AU84" s="30">
        <f t="shared" si="354"/>
        <v>-10</v>
      </c>
      <c r="AV84" s="30">
        <f t="shared" si="287"/>
        <v>-11.688000000000001</v>
      </c>
      <c r="AX84" s="43">
        <f t="shared" si="281"/>
        <v>-124.8230506747704</v>
      </c>
      <c r="AY84" s="43"/>
      <c r="AZ84" s="43">
        <f t="shared" ref="AZ84:BA84" si="355">AZ83</f>
        <v>17</v>
      </c>
      <c r="BA84" s="43">
        <f t="shared" si="355"/>
        <v>-7.5</v>
      </c>
      <c r="BB84" s="43"/>
      <c r="BC84" s="55"/>
      <c r="BD84" s="54">
        <f t="shared" si="283"/>
        <v>-124.8230506747704</v>
      </c>
      <c r="BF84" s="30">
        <f t="shared" ref="BF84:BG84" si="356">BF83</f>
        <v>8</v>
      </c>
      <c r="BG84" s="30">
        <f t="shared" si="356"/>
        <v>-6</v>
      </c>
    </row>
    <row r="85" spans="27:59">
      <c r="AA85" s="30">
        <f t="shared" si="276"/>
        <v>-60.73282887094971</v>
      </c>
      <c r="AB85" s="30">
        <v>-2.9000000000000001E-2</v>
      </c>
      <c r="AC85">
        <f t="shared" si="318"/>
        <v>0.5</v>
      </c>
      <c r="AD85">
        <f t="shared" si="319"/>
        <v>-1.5</v>
      </c>
      <c r="AE85" s="30">
        <f t="shared" si="320"/>
        <v>-1.5145</v>
      </c>
      <c r="AF85" s="48">
        <v>0.14799999999999999</v>
      </c>
      <c r="AG85">
        <f t="shared" si="307"/>
        <v>0.5</v>
      </c>
      <c r="AH85">
        <f t="shared" si="308"/>
        <v>-0.7</v>
      </c>
      <c r="AI85" s="30">
        <f t="shared" si="309"/>
        <v>-0.626</v>
      </c>
      <c r="AL85" s="30">
        <f t="shared" si="277"/>
        <v>-125.05747569031638</v>
      </c>
      <c r="AM85" s="30">
        <v>5.6000000000000001E-2</v>
      </c>
      <c r="AN85" s="30">
        <f t="shared" ref="AN85:AO85" si="357">AN84</f>
        <v>10</v>
      </c>
      <c r="AO85" s="30">
        <f t="shared" si="357"/>
        <v>-5</v>
      </c>
      <c r="AP85" s="30">
        <f t="shared" si="291"/>
        <v>-4.4399999999999995</v>
      </c>
      <c r="AR85" s="30">
        <f t="shared" si="279"/>
        <v>-124.30747569031638</v>
      </c>
      <c r="AS85" s="30">
        <v>-3.3000000000000002E-2</v>
      </c>
      <c r="AT85" s="30">
        <f t="shared" ref="AT85:AU85" si="358">AT84</f>
        <v>8</v>
      </c>
      <c r="AU85" s="30">
        <f t="shared" si="358"/>
        <v>-10</v>
      </c>
      <c r="AV85" s="30">
        <f t="shared" si="287"/>
        <v>-10.263999999999999</v>
      </c>
      <c r="AX85" s="43">
        <f t="shared" si="281"/>
        <v>-124.30747569031638</v>
      </c>
      <c r="AY85" s="43"/>
      <c r="AZ85" s="43">
        <f t="shared" ref="AZ85:BA85" si="359">AZ84</f>
        <v>17</v>
      </c>
      <c r="BA85" s="43">
        <f t="shared" si="359"/>
        <v>-7.5</v>
      </c>
      <c r="BB85" s="43"/>
      <c r="BC85" s="55"/>
      <c r="BD85" s="54">
        <f t="shared" si="283"/>
        <v>-124.30747569031638</v>
      </c>
      <c r="BF85" s="30">
        <f t="shared" ref="BF85:BG85" si="360">BF84</f>
        <v>8</v>
      </c>
      <c r="BG85" s="30">
        <f t="shared" si="360"/>
        <v>-6</v>
      </c>
    </row>
    <row r="86" spans="27:59">
      <c r="AA86" s="30">
        <f t="shared" si="276"/>
        <v>-59.186103917587658</v>
      </c>
      <c r="AB86" s="30">
        <v>0.16900000000000001</v>
      </c>
      <c r="AC86">
        <f t="shared" si="318"/>
        <v>0.5</v>
      </c>
      <c r="AD86">
        <f t="shared" si="319"/>
        <v>-1.5</v>
      </c>
      <c r="AE86" s="30">
        <f t="shared" si="320"/>
        <v>-1.4155</v>
      </c>
      <c r="AF86" s="48">
        <v>0.33200000000000002</v>
      </c>
      <c r="AG86">
        <f t="shared" si="307"/>
        <v>0.5</v>
      </c>
      <c r="AH86">
        <f t="shared" si="308"/>
        <v>-0.7</v>
      </c>
      <c r="AI86" s="30">
        <f t="shared" si="309"/>
        <v>-0.53399999999999992</v>
      </c>
      <c r="AL86" s="30">
        <f t="shared" si="277"/>
        <v>-124.54190070586236</v>
      </c>
      <c r="AM86" s="30">
        <v>0.11700000000000001</v>
      </c>
      <c r="AN86" s="30">
        <f t="shared" ref="AN86:AO86" si="361">AN85</f>
        <v>10</v>
      </c>
      <c r="AO86" s="30">
        <f t="shared" si="361"/>
        <v>-5</v>
      </c>
      <c r="AP86" s="30">
        <f t="shared" si="291"/>
        <v>-3.83</v>
      </c>
      <c r="AR86" s="30">
        <f t="shared" si="279"/>
        <v>-123.79190070586236</v>
      </c>
      <c r="AS86" s="30">
        <v>3.3000000000000002E-2</v>
      </c>
      <c r="AT86" s="30">
        <f t="shared" ref="AT86:AU86" si="362">AT85</f>
        <v>8</v>
      </c>
      <c r="AU86" s="30">
        <f t="shared" si="362"/>
        <v>-10</v>
      </c>
      <c r="AV86" s="30">
        <f t="shared" si="287"/>
        <v>-9.7360000000000007</v>
      </c>
      <c r="AX86" s="43">
        <f t="shared" si="281"/>
        <v>-123.79190070586236</v>
      </c>
      <c r="AY86" s="43"/>
      <c r="AZ86" s="43">
        <f t="shared" ref="AZ86:BA86" si="363">AZ85</f>
        <v>17</v>
      </c>
      <c r="BA86" s="43">
        <f t="shared" si="363"/>
        <v>-7.5</v>
      </c>
      <c r="BB86" s="43"/>
      <c r="BC86" s="55"/>
      <c r="BD86" s="54">
        <f t="shared" si="283"/>
        <v>-123.79190070586236</v>
      </c>
      <c r="BF86" s="30">
        <f t="shared" ref="BF86:BG86" si="364">BF85</f>
        <v>8</v>
      </c>
      <c r="BG86" s="30">
        <f t="shared" si="364"/>
        <v>-6</v>
      </c>
    </row>
    <row r="87" spans="27:59">
      <c r="AA87" s="30">
        <f t="shared" si="276"/>
        <v>-57.639378964225607</v>
      </c>
      <c r="AB87" s="30">
        <v>0.26</v>
      </c>
      <c r="AC87">
        <f t="shared" si="318"/>
        <v>0.5</v>
      </c>
      <c r="AD87">
        <f t="shared" si="319"/>
        <v>-1.5</v>
      </c>
      <c r="AE87" s="30">
        <f t="shared" si="320"/>
        <v>-1.37</v>
      </c>
      <c r="AF87" s="48">
        <v>0.22</v>
      </c>
      <c r="AG87">
        <f t="shared" si="307"/>
        <v>0.5</v>
      </c>
      <c r="AH87">
        <f t="shared" si="308"/>
        <v>-0.7</v>
      </c>
      <c r="AI87" s="30">
        <f t="shared" si="309"/>
        <v>-0.59</v>
      </c>
      <c r="AL87" s="30">
        <f t="shared" si="277"/>
        <v>-124.02632572140834</v>
      </c>
      <c r="AM87" s="30">
        <v>0.14399999999999999</v>
      </c>
      <c r="AN87" s="30">
        <f t="shared" ref="AN87:AO87" si="365">AN86</f>
        <v>10</v>
      </c>
      <c r="AO87" s="30">
        <f t="shared" si="365"/>
        <v>-5</v>
      </c>
      <c r="AP87" s="30">
        <f t="shared" si="291"/>
        <v>-3.56</v>
      </c>
      <c r="AR87" s="30">
        <f t="shared" si="279"/>
        <v>-123.27632572140834</v>
      </c>
      <c r="AS87" s="30">
        <v>0.35599999999999998</v>
      </c>
      <c r="AT87" s="30">
        <f t="shared" ref="AT87:AU87" si="366">AT86</f>
        <v>8</v>
      </c>
      <c r="AU87" s="30">
        <f t="shared" si="366"/>
        <v>-10</v>
      </c>
      <c r="AV87" s="30">
        <f t="shared" si="287"/>
        <v>-7.1520000000000001</v>
      </c>
      <c r="AX87" s="43">
        <f t="shared" si="281"/>
        <v>-123.27632572140834</v>
      </c>
      <c r="AY87" s="43"/>
      <c r="AZ87" s="43">
        <f t="shared" ref="AZ87:BA87" si="367">AZ86</f>
        <v>17</v>
      </c>
      <c r="BA87" s="43">
        <f t="shared" si="367"/>
        <v>-7.5</v>
      </c>
      <c r="BB87" s="43"/>
      <c r="BC87" s="55"/>
      <c r="BD87" s="54">
        <f t="shared" si="283"/>
        <v>-123.27632572140834</v>
      </c>
      <c r="BF87" s="30">
        <f t="shared" ref="BF87:BG87" si="368">BF86</f>
        <v>8</v>
      </c>
      <c r="BG87" s="30">
        <f t="shared" si="368"/>
        <v>-6</v>
      </c>
    </row>
    <row r="88" spans="27:59">
      <c r="AA88" s="30">
        <f t="shared" si="276"/>
        <v>-56.092654010863555</v>
      </c>
      <c r="AB88" s="30">
        <v>0.20799999999999999</v>
      </c>
      <c r="AC88">
        <f t="shared" si="318"/>
        <v>0.5</v>
      </c>
      <c r="AD88">
        <f t="shared" si="319"/>
        <v>-1.5</v>
      </c>
      <c r="AE88" s="30">
        <f t="shared" si="320"/>
        <v>-1.3959999999999999</v>
      </c>
      <c r="AF88" s="48">
        <v>0</v>
      </c>
      <c r="AG88">
        <f t="shared" si="307"/>
        <v>0.5</v>
      </c>
      <c r="AH88">
        <f t="shared" si="308"/>
        <v>-0.7</v>
      </c>
      <c r="AI88" s="30">
        <f t="shared" si="309"/>
        <v>-0.7</v>
      </c>
      <c r="AL88" s="30">
        <f t="shared" si="277"/>
        <v>-123.51075073695432</v>
      </c>
      <c r="AM88" s="30">
        <v>0.26700000000000002</v>
      </c>
      <c r="AN88" s="30">
        <f t="shared" ref="AN88:AO88" si="369">AN87</f>
        <v>10</v>
      </c>
      <c r="AO88" s="30">
        <f t="shared" si="369"/>
        <v>-5</v>
      </c>
      <c r="AP88" s="30">
        <f t="shared" si="291"/>
        <v>-2.33</v>
      </c>
      <c r="AR88" s="30">
        <f t="shared" si="279"/>
        <v>-122.76075073695432</v>
      </c>
      <c r="AS88" s="30">
        <v>0.35599999999999998</v>
      </c>
      <c r="AT88" s="30">
        <f t="shared" ref="AT88:AU88" si="370">AT87</f>
        <v>8</v>
      </c>
      <c r="AU88" s="30">
        <f t="shared" si="370"/>
        <v>-10</v>
      </c>
      <c r="AV88" s="30">
        <f t="shared" si="287"/>
        <v>-7.1520000000000001</v>
      </c>
      <c r="AX88" s="43">
        <f t="shared" si="281"/>
        <v>-122.76075073695432</v>
      </c>
      <c r="AY88" s="43"/>
      <c r="AZ88" s="43">
        <f t="shared" ref="AZ88:BA88" si="371">AZ87</f>
        <v>17</v>
      </c>
      <c r="BA88" s="43">
        <f t="shared" si="371"/>
        <v>-7.5</v>
      </c>
      <c r="BB88" s="43"/>
      <c r="BC88" s="55"/>
      <c r="BD88" s="54">
        <f t="shared" si="283"/>
        <v>-122.76075073695432</v>
      </c>
      <c r="BF88" s="30">
        <f t="shared" ref="BF88:BG88" si="372">BF87</f>
        <v>8</v>
      </c>
      <c r="BG88" s="30">
        <f t="shared" si="372"/>
        <v>-6</v>
      </c>
    </row>
    <row r="89" spans="27:59">
      <c r="AA89" s="30">
        <f t="shared" si="276"/>
        <v>-54.545929057501503</v>
      </c>
      <c r="AB89" s="30">
        <v>-8.0000000000000002E-3</v>
      </c>
      <c r="AC89">
        <f t="shared" si="318"/>
        <v>0.5</v>
      </c>
      <c r="AD89">
        <f t="shared" si="319"/>
        <v>-1.5</v>
      </c>
      <c r="AE89" s="30">
        <f t="shared" si="320"/>
        <v>-1.504</v>
      </c>
      <c r="AF89" s="48">
        <v>-0.35699999999999998</v>
      </c>
      <c r="AG89">
        <f t="shared" si="307"/>
        <v>0.5</v>
      </c>
      <c r="AH89">
        <f t="shared" si="308"/>
        <v>-0.7</v>
      </c>
      <c r="AI89" s="30">
        <f t="shared" si="309"/>
        <v>-0.87849999999999995</v>
      </c>
      <c r="AL89" s="30">
        <f t="shared" si="277"/>
        <v>-122.9951757525003</v>
      </c>
      <c r="AM89" s="30">
        <v>0.26400000000000001</v>
      </c>
      <c r="AN89" s="30">
        <f t="shared" ref="AN89:AO89" si="373">AN88</f>
        <v>10</v>
      </c>
      <c r="AO89" s="30">
        <f t="shared" si="373"/>
        <v>-5</v>
      </c>
      <c r="AP89" s="30">
        <f t="shared" si="291"/>
        <v>-2.36</v>
      </c>
      <c r="AR89" s="30">
        <f t="shared" si="279"/>
        <v>-122.2451757525003</v>
      </c>
      <c r="AS89" s="30">
        <v>0.57799999999999996</v>
      </c>
      <c r="AT89" s="30">
        <f t="shared" ref="AT89:AU89" si="374">AT88</f>
        <v>8</v>
      </c>
      <c r="AU89" s="30">
        <f t="shared" si="374"/>
        <v>-10</v>
      </c>
      <c r="AV89" s="30">
        <f t="shared" si="287"/>
        <v>-5.3760000000000003</v>
      </c>
      <c r="AX89" s="43">
        <f t="shared" si="281"/>
        <v>-122.2451757525003</v>
      </c>
      <c r="AY89" s="43"/>
      <c r="AZ89" s="43">
        <f t="shared" ref="AZ89:BA89" si="375">AZ88</f>
        <v>17</v>
      </c>
      <c r="BA89" s="43">
        <f t="shared" si="375"/>
        <v>-7.5</v>
      </c>
      <c r="BB89" s="43"/>
      <c r="BC89" s="55"/>
      <c r="BD89" s="54">
        <f t="shared" si="283"/>
        <v>-122.2451757525003</v>
      </c>
      <c r="BF89" s="30">
        <f t="shared" ref="BF89:BG89" si="376">BF88</f>
        <v>8</v>
      </c>
      <c r="BG89" s="30">
        <f t="shared" si="376"/>
        <v>-6</v>
      </c>
    </row>
    <row r="90" spans="27:59">
      <c r="AA90" s="30">
        <f t="shared" si="276"/>
        <v>-52.999204104139451</v>
      </c>
      <c r="AB90" s="30">
        <v>-0.22</v>
      </c>
      <c r="AC90">
        <f t="shared" si="318"/>
        <v>0.5</v>
      </c>
      <c r="AD90">
        <f t="shared" si="319"/>
        <v>-1.5</v>
      </c>
      <c r="AE90" s="30">
        <f t="shared" si="320"/>
        <v>-1.61</v>
      </c>
      <c r="AF90" s="48">
        <v>-0.39</v>
      </c>
      <c r="AG90">
        <f t="shared" si="307"/>
        <v>0.5</v>
      </c>
      <c r="AH90">
        <f t="shared" si="308"/>
        <v>-0.7</v>
      </c>
      <c r="AI90" s="30">
        <f t="shared" si="309"/>
        <v>-0.89500000000000002</v>
      </c>
      <c r="AL90" s="30">
        <f t="shared" si="277"/>
        <v>-122.47960076804628</v>
      </c>
      <c r="AM90" s="30">
        <v>0.35299999999999998</v>
      </c>
      <c r="AN90" s="30">
        <f t="shared" ref="AN90:AO90" si="377">AN89</f>
        <v>10</v>
      </c>
      <c r="AO90" s="30">
        <f t="shared" si="377"/>
        <v>-5</v>
      </c>
      <c r="AP90" s="30">
        <f t="shared" si="291"/>
        <v>-1.4700000000000002</v>
      </c>
      <c r="AR90" s="30">
        <f t="shared" si="279"/>
        <v>-121.72960076804628</v>
      </c>
      <c r="AS90" s="30">
        <v>0.32200000000000001</v>
      </c>
      <c r="AT90" s="30">
        <f t="shared" ref="AT90:AU90" si="378">AT89</f>
        <v>8</v>
      </c>
      <c r="AU90" s="30">
        <f t="shared" si="378"/>
        <v>-10</v>
      </c>
      <c r="AV90" s="30">
        <f t="shared" si="287"/>
        <v>-7.4239999999999995</v>
      </c>
      <c r="AX90" s="43">
        <f t="shared" si="281"/>
        <v>-121.72960076804628</v>
      </c>
      <c r="AY90" s="43"/>
      <c r="AZ90" s="43">
        <f t="shared" ref="AZ90:BA90" si="379">AZ89</f>
        <v>17</v>
      </c>
      <c r="BA90" s="43">
        <f t="shared" si="379"/>
        <v>-7.5</v>
      </c>
      <c r="BB90" s="43"/>
      <c r="BC90" s="55"/>
      <c r="BD90" s="54">
        <f t="shared" si="283"/>
        <v>-121.72960076804628</v>
      </c>
      <c r="BF90" s="30">
        <f t="shared" ref="BF90:BG90" si="380">BF89</f>
        <v>8</v>
      </c>
      <c r="BG90" s="30">
        <f t="shared" si="380"/>
        <v>-6</v>
      </c>
    </row>
    <row r="91" spans="27:59">
      <c r="AA91" s="30">
        <f t="shared" si="276"/>
        <v>-51.4524791507774</v>
      </c>
      <c r="AB91" s="30">
        <v>-0.27200000000000002</v>
      </c>
      <c r="AC91">
        <f t="shared" si="318"/>
        <v>0.5</v>
      </c>
      <c r="AD91">
        <f t="shared" si="319"/>
        <v>-1.5</v>
      </c>
      <c r="AE91" s="30">
        <f t="shared" si="320"/>
        <v>-1.6360000000000001</v>
      </c>
      <c r="AF91" s="48">
        <v>-0.182</v>
      </c>
      <c r="AG91">
        <f t="shared" si="307"/>
        <v>0.5</v>
      </c>
      <c r="AH91">
        <f t="shared" si="308"/>
        <v>-0.7</v>
      </c>
      <c r="AI91" s="30">
        <f t="shared" si="309"/>
        <v>-0.79099999999999993</v>
      </c>
      <c r="AL91" s="30">
        <f t="shared" si="277"/>
        <v>-121.96402578359226</v>
      </c>
      <c r="AM91" s="30">
        <v>0.123</v>
      </c>
      <c r="AN91" s="30">
        <f t="shared" ref="AN91:AO91" si="381">AN90</f>
        <v>10</v>
      </c>
      <c r="AO91" s="30">
        <f t="shared" si="381"/>
        <v>-5</v>
      </c>
      <c r="AP91" s="30">
        <f t="shared" si="291"/>
        <v>-3.77</v>
      </c>
      <c r="AR91" s="30">
        <f t="shared" si="279"/>
        <v>-121.21402578359226</v>
      </c>
      <c r="AS91" s="30">
        <v>0.1</v>
      </c>
      <c r="AT91" s="30">
        <f t="shared" ref="AT91:AU91" si="382">AT90</f>
        <v>8</v>
      </c>
      <c r="AU91" s="30">
        <f t="shared" si="382"/>
        <v>-10</v>
      </c>
      <c r="AV91" s="30">
        <f t="shared" si="287"/>
        <v>-9.1999999999999993</v>
      </c>
      <c r="AX91" s="43">
        <f t="shared" si="281"/>
        <v>-121.21402578359226</v>
      </c>
      <c r="AY91" s="43"/>
      <c r="AZ91" s="43">
        <f t="shared" ref="AZ91:BA91" si="383">AZ90</f>
        <v>17</v>
      </c>
      <c r="BA91" s="43">
        <f t="shared" si="383"/>
        <v>-7.5</v>
      </c>
      <c r="BB91" s="43"/>
      <c r="BC91" s="55"/>
      <c r="BD91" s="54">
        <f t="shared" si="283"/>
        <v>-121.21402578359226</v>
      </c>
      <c r="BF91" s="30">
        <f t="shared" ref="BF91:BG91" si="384">BF90</f>
        <v>8</v>
      </c>
      <c r="BG91" s="30">
        <f t="shared" si="384"/>
        <v>-6</v>
      </c>
    </row>
    <row r="92" spans="27:59">
      <c r="AA92" s="30">
        <f t="shared" si="276"/>
        <v>-49.905754197415348</v>
      </c>
      <c r="AB92" s="30">
        <v>-0.16200000000000001</v>
      </c>
      <c r="AC92">
        <f t="shared" si="318"/>
        <v>0.5</v>
      </c>
      <c r="AD92">
        <f t="shared" si="319"/>
        <v>-1.5</v>
      </c>
      <c r="AE92" s="30">
        <f t="shared" si="320"/>
        <v>-1.581</v>
      </c>
      <c r="AF92" s="48">
        <v>7.0000000000000007E-2</v>
      </c>
      <c r="AG92">
        <f t="shared" si="307"/>
        <v>0.5</v>
      </c>
      <c r="AH92">
        <f t="shared" si="308"/>
        <v>-0.7</v>
      </c>
      <c r="AI92" s="30">
        <f t="shared" si="309"/>
        <v>-0.66499999999999992</v>
      </c>
      <c r="AL92" s="30">
        <f t="shared" si="277"/>
        <v>-121.44845079913824</v>
      </c>
      <c r="AM92" s="30">
        <v>-0.14899999999999999</v>
      </c>
      <c r="AN92" s="30">
        <f t="shared" ref="AN92:AO92" si="385">AN91</f>
        <v>10</v>
      </c>
      <c r="AO92" s="30">
        <f t="shared" si="385"/>
        <v>-5</v>
      </c>
      <c r="AP92" s="30">
        <f t="shared" si="291"/>
        <v>-6.49</v>
      </c>
      <c r="AR92" s="30">
        <f t="shared" si="279"/>
        <v>-120.69845079913824</v>
      </c>
      <c r="AS92" s="30">
        <v>-0.47799999999999998</v>
      </c>
      <c r="AT92" s="30">
        <f t="shared" ref="AT92:AU92" si="386">AT91</f>
        <v>8</v>
      </c>
      <c r="AU92" s="30">
        <f t="shared" si="386"/>
        <v>-10</v>
      </c>
      <c r="AV92" s="30">
        <f t="shared" si="287"/>
        <v>-13.824</v>
      </c>
      <c r="AX92" s="43">
        <f t="shared" si="281"/>
        <v>-120.69845079913824</v>
      </c>
      <c r="AY92" s="43"/>
      <c r="AZ92" s="43">
        <f t="shared" ref="AZ92:BA92" si="387">AZ91</f>
        <v>17</v>
      </c>
      <c r="BA92" s="43">
        <f t="shared" si="387"/>
        <v>-7.5</v>
      </c>
      <c r="BB92" s="43"/>
      <c r="BC92" s="55"/>
      <c r="BD92" s="54">
        <f t="shared" si="283"/>
        <v>-120.69845079913824</v>
      </c>
      <c r="BF92" s="30">
        <f t="shared" ref="BF92:BG92" si="388">BF91</f>
        <v>8</v>
      </c>
      <c r="BG92" s="30">
        <f t="shared" si="388"/>
        <v>-6</v>
      </c>
    </row>
    <row r="93" spans="27:59">
      <c r="AA93" s="30">
        <f t="shared" si="276"/>
        <v>-48.359029244053296</v>
      </c>
      <c r="AB93" s="30">
        <v>2.9000000000000001E-2</v>
      </c>
      <c r="AC93">
        <f t="shared" si="318"/>
        <v>0.5</v>
      </c>
      <c r="AD93">
        <f t="shared" si="319"/>
        <v>-1.5</v>
      </c>
      <c r="AE93" s="30">
        <f t="shared" si="320"/>
        <v>-1.4855</v>
      </c>
      <c r="AF93" s="48">
        <v>0.115</v>
      </c>
      <c r="AG93">
        <f t="shared" si="307"/>
        <v>0.5</v>
      </c>
      <c r="AH93">
        <f t="shared" si="308"/>
        <v>-0.7</v>
      </c>
      <c r="AI93" s="30">
        <f t="shared" si="309"/>
        <v>-0.64249999999999996</v>
      </c>
      <c r="AL93" s="30">
        <f t="shared" si="277"/>
        <v>-120.93287581468422</v>
      </c>
      <c r="AM93" s="30">
        <v>-0.44600000000000001</v>
      </c>
      <c r="AN93" s="30">
        <f t="shared" ref="AN93:AO93" si="389">AN92</f>
        <v>10</v>
      </c>
      <c r="AO93" s="30">
        <f t="shared" si="389"/>
        <v>-5</v>
      </c>
      <c r="AP93" s="30">
        <f t="shared" si="291"/>
        <v>-9.4600000000000009</v>
      </c>
      <c r="AR93" s="30">
        <f t="shared" si="279"/>
        <v>-120.18287581468422</v>
      </c>
      <c r="AS93" s="30">
        <v>-0.75600000000000001</v>
      </c>
      <c r="AT93" s="30">
        <f t="shared" ref="AT93:AU93" si="390">AT92</f>
        <v>8</v>
      </c>
      <c r="AU93" s="30">
        <f t="shared" si="390"/>
        <v>-10</v>
      </c>
      <c r="AV93" s="30">
        <f t="shared" si="287"/>
        <v>-16.048000000000002</v>
      </c>
      <c r="AX93" s="43">
        <f t="shared" si="281"/>
        <v>-120.18287581468422</v>
      </c>
      <c r="AY93" s="43"/>
      <c r="AZ93" s="43">
        <f t="shared" ref="AZ93:BA93" si="391">AZ92</f>
        <v>17</v>
      </c>
      <c r="BA93" s="43">
        <f t="shared" si="391"/>
        <v>-7.5</v>
      </c>
      <c r="BB93" s="43"/>
      <c r="BC93" s="55"/>
      <c r="BD93" s="54">
        <f t="shared" si="283"/>
        <v>-120.18287581468422</v>
      </c>
      <c r="BF93" s="30">
        <f t="shared" ref="BF93:BG93" si="392">BF92</f>
        <v>8</v>
      </c>
      <c r="BG93" s="30">
        <f t="shared" si="392"/>
        <v>-6</v>
      </c>
    </row>
    <row r="94" spans="27:59">
      <c r="AA94" s="30">
        <f t="shared" si="276"/>
        <v>-46.812304290691245</v>
      </c>
      <c r="AB94" s="30">
        <v>0.121</v>
      </c>
      <c r="AC94">
        <f t="shared" si="318"/>
        <v>0.5</v>
      </c>
      <c r="AD94">
        <f t="shared" si="319"/>
        <v>-1.5</v>
      </c>
      <c r="AE94" s="30">
        <f t="shared" si="320"/>
        <v>-1.4395</v>
      </c>
      <c r="AF94" s="48">
        <v>7.9000000000000001E-2</v>
      </c>
      <c r="AG94">
        <f t="shared" si="307"/>
        <v>0.5</v>
      </c>
      <c r="AH94">
        <f t="shared" si="308"/>
        <v>-0.7</v>
      </c>
      <c r="AI94" s="30">
        <f t="shared" si="309"/>
        <v>-0.66049999999999998</v>
      </c>
      <c r="AL94" s="30">
        <f t="shared" si="277"/>
        <v>-120.4173008302302</v>
      </c>
      <c r="AM94" s="30">
        <v>-0.436</v>
      </c>
      <c r="AN94" s="30">
        <f t="shared" ref="AN94:AO94" si="393">AN93</f>
        <v>10</v>
      </c>
      <c r="AO94" s="30">
        <f t="shared" si="393"/>
        <v>-5</v>
      </c>
      <c r="AP94" s="30">
        <f t="shared" si="291"/>
        <v>-9.36</v>
      </c>
      <c r="AR94" s="30">
        <f t="shared" si="279"/>
        <v>-119.6673008302302</v>
      </c>
      <c r="AS94" s="30">
        <v>-0.84399999999999997</v>
      </c>
      <c r="AT94" s="30">
        <f t="shared" ref="AT94:AU94" si="394">AT93</f>
        <v>8</v>
      </c>
      <c r="AU94" s="30">
        <f t="shared" si="394"/>
        <v>-10</v>
      </c>
      <c r="AV94" s="30">
        <f t="shared" si="287"/>
        <v>-16.751999999999999</v>
      </c>
      <c r="AX94" s="43">
        <f t="shared" si="281"/>
        <v>-119.6673008302302</v>
      </c>
      <c r="AY94" s="43"/>
      <c r="AZ94" s="43">
        <f t="shared" ref="AZ94:BA94" si="395">AZ93</f>
        <v>17</v>
      </c>
      <c r="BA94" s="43">
        <f t="shared" si="395"/>
        <v>-7.5</v>
      </c>
      <c r="BB94" s="43"/>
      <c r="BC94" s="55"/>
      <c r="BD94" s="54">
        <f t="shared" si="283"/>
        <v>-119.6673008302302</v>
      </c>
      <c r="BF94" s="30">
        <f t="shared" ref="BF94:BG94" si="396">BF93</f>
        <v>8</v>
      </c>
      <c r="BG94" s="30">
        <f t="shared" si="396"/>
        <v>-6</v>
      </c>
    </row>
    <row r="95" spans="27:59">
      <c r="AA95" s="30">
        <f t="shared" si="276"/>
        <v>-45.265579337329193</v>
      </c>
      <c r="AB95" s="30">
        <v>0.13200000000000001</v>
      </c>
      <c r="AC95">
        <f t="shared" si="318"/>
        <v>0.5</v>
      </c>
      <c r="AD95">
        <f t="shared" si="319"/>
        <v>-1.5</v>
      </c>
      <c r="AE95" s="30">
        <f t="shared" si="320"/>
        <v>-1.4339999999999999</v>
      </c>
      <c r="AF95" s="48">
        <v>5.0999999999999997E-2</v>
      </c>
      <c r="AG95">
        <f t="shared" si="307"/>
        <v>0.5</v>
      </c>
      <c r="AH95">
        <f t="shared" si="308"/>
        <v>-0.7</v>
      </c>
      <c r="AI95" s="30">
        <f t="shared" si="309"/>
        <v>-0.67449999999999999</v>
      </c>
      <c r="AL95" s="30">
        <f t="shared" si="277"/>
        <v>-119.90172584577618</v>
      </c>
      <c r="AM95" s="30">
        <v>-0.23899999999999999</v>
      </c>
      <c r="AN95" s="30">
        <f t="shared" ref="AN95:AO95" si="397">AN94</f>
        <v>10</v>
      </c>
      <c r="AO95" s="30">
        <f t="shared" si="397"/>
        <v>-5</v>
      </c>
      <c r="AP95" s="30">
        <f t="shared" si="291"/>
        <v>-7.39</v>
      </c>
      <c r="AR95" s="30">
        <f t="shared" si="279"/>
        <v>-119.15172584577618</v>
      </c>
      <c r="AS95" s="30">
        <v>-0.25600000000000001</v>
      </c>
      <c r="AT95" s="30">
        <f t="shared" ref="AT95:AU95" si="398">AT94</f>
        <v>8</v>
      </c>
      <c r="AU95" s="30">
        <f t="shared" si="398"/>
        <v>-10</v>
      </c>
      <c r="AV95" s="30">
        <f t="shared" si="287"/>
        <v>-12.048</v>
      </c>
      <c r="AX95" s="43">
        <f t="shared" si="281"/>
        <v>-119.15172584577618</v>
      </c>
      <c r="AY95" s="43"/>
      <c r="AZ95" s="43">
        <f t="shared" ref="AZ95:BA95" si="399">AZ94</f>
        <v>17</v>
      </c>
      <c r="BA95" s="43">
        <f t="shared" si="399"/>
        <v>-7.5</v>
      </c>
      <c r="BB95" s="43"/>
      <c r="BC95" s="55"/>
      <c r="BD95" s="54">
        <f t="shared" si="283"/>
        <v>-119.15172584577618</v>
      </c>
      <c r="BF95" s="30">
        <f t="shared" ref="BF95:BG95" si="400">BF94</f>
        <v>8</v>
      </c>
      <c r="BG95" s="30">
        <f t="shared" si="400"/>
        <v>-6</v>
      </c>
    </row>
    <row r="96" spans="27:59">
      <c r="AA96" s="30">
        <f t="shared" si="276"/>
        <v>-43.718854383967141</v>
      </c>
      <c r="AB96" s="30">
        <v>0.13800000000000001</v>
      </c>
      <c r="AC96">
        <f t="shared" si="318"/>
        <v>0.5</v>
      </c>
      <c r="AD96">
        <f t="shared" si="319"/>
        <v>-1.5</v>
      </c>
      <c r="AE96" s="30">
        <f t="shared" si="320"/>
        <v>-1.431</v>
      </c>
      <c r="AF96" s="48">
        <v>0.245</v>
      </c>
      <c r="AG96">
        <f t="shared" si="307"/>
        <v>0.5</v>
      </c>
      <c r="AH96">
        <f t="shared" si="308"/>
        <v>-0.7</v>
      </c>
      <c r="AI96" s="30">
        <f t="shared" si="309"/>
        <v>-0.5774999999999999</v>
      </c>
      <c r="AL96" s="30">
        <f t="shared" si="277"/>
        <v>-119.38615086132216</v>
      </c>
      <c r="AM96" s="30">
        <v>-6.2E-2</v>
      </c>
      <c r="AN96" s="30">
        <f t="shared" ref="AN96:AO96" si="401">AN95</f>
        <v>10</v>
      </c>
      <c r="AO96" s="30">
        <f t="shared" si="401"/>
        <v>-5</v>
      </c>
      <c r="AP96" s="30">
        <f t="shared" si="291"/>
        <v>-5.62</v>
      </c>
      <c r="AR96" s="30">
        <f t="shared" si="279"/>
        <v>-118.63615086132216</v>
      </c>
      <c r="AS96" s="30">
        <v>4.3999999999999997E-2</v>
      </c>
      <c r="AT96" s="30">
        <f t="shared" ref="AT96:AU96" si="402">AT95</f>
        <v>8</v>
      </c>
      <c r="AU96" s="30">
        <f t="shared" si="402"/>
        <v>-10</v>
      </c>
      <c r="AV96" s="30">
        <f t="shared" si="287"/>
        <v>-9.6479999999999997</v>
      </c>
      <c r="AX96" s="43">
        <f t="shared" si="281"/>
        <v>-118.63615086132216</v>
      </c>
      <c r="AY96" s="43"/>
      <c r="AZ96" s="43">
        <f t="shared" ref="AZ96:BA96" si="403">AZ95</f>
        <v>17</v>
      </c>
      <c r="BA96" s="43">
        <f t="shared" si="403"/>
        <v>-7.5</v>
      </c>
      <c r="BB96" s="43"/>
      <c r="BC96" s="55"/>
      <c r="BD96" s="54">
        <f t="shared" si="283"/>
        <v>-118.63615086132216</v>
      </c>
      <c r="BF96" s="30">
        <f t="shared" ref="BF96:BG96" si="404">BF95</f>
        <v>8</v>
      </c>
      <c r="BG96" s="30">
        <f t="shared" si="404"/>
        <v>-6</v>
      </c>
    </row>
    <row r="97" spans="27:59">
      <c r="AA97" s="30">
        <f t="shared" si="276"/>
        <v>-42.172129430605089</v>
      </c>
      <c r="AB97" s="30">
        <v>0.13700000000000001</v>
      </c>
      <c r="AC97">
        <f t="shared" si="318"/>
        <v>0.5</v>
      </c>
      <c r="AD97">
        <f t="shared" si="319"/>
        <v>-1.5</v>
      </c>
      <c r="AE97" s="30">
        <f t="shared" si="320"/>
        <v>-1.4315</v>
      </c>
      <c r="AF97" s="48">
        <v>0.17199999999999999</v>
      </c>
      <c r="AG97">
        <f t="shared" si="307"/>
        <v>0.5</v>
      </c>
      <c r="AH97">
        <f t="shared" si="308"/>
        <v>-0.7</v>
      </c>
      <c r="AI97" s="30">
        <f t="shared" si="309"/>
        <v>-0.61399999999999999</v>
      </c>
      <c r="AL97" s="30">
        <f t="shared" si="277"/>
        <v>-118.87057587686814</v>
      </c>
      <c r="AM97" s="30">
        <v>-1.2999999999999999E-2</v>
      </c>
      <c r="AN97" s="30">
        <f t="shared" ref="AN97:AO97" si="405">AN96</f>
        <v>10</v>
      </c>
      <c r="AO97" s="30">
        <f t="shared" si="405"/>
        <v>-5</v>
      </c>
      <c r="AP97" s="30">
        <f t="shared" si="291"/>
        <v>-5.13</v>
      </c>
      <c r="AR97" s="30">
        <f t="shared" si="279"/>
        <v>-118.12057587686814</v>
      </c>
      <c r="AS97" s="30">
        <v>0.38900000000000001</v>
      </c>
      <c r="AT97" s="30">
        <f t="shared" ref="AT97:AU97" si="406">AT96</f>
        <v>8</v>
      </c>
      <c r="AU97" s="30">
        <f t="shared" si="406"/>
        <v>-10</v>
      </c>
      <c r="AV97" s="30">
        <f t="shared" si="287"/>
        <v>-6.8879999999999999</v>
      </c>
      <c r="AX97" s="43">
        <f t="shared" si="281"/>
        <v>-118.12057587686814</v>
      </c>
      <c r="AY97" s="43"/>
      <c r="AZ97" s="43">
        <f t="shared" ref="AZ97:BA97" si="407">AZ96</f>
        <v>17</v>
      </c>
      <c r="BA97" s="43">
        <f t="shared" si="407"/>
        <v>-7.5</v>
      </c>
      <c r="BB97" s="43"/>
      <c r="BC97" s="55"/>
      <c r="BD97" s="54">
        <f t="shared" si="283"/>
        <v>-118.12057587686814</v>
      </c>
      <c r="BF97" s="30">
        <f t="shared" ref="BF97:BG97" si="408">BF96</f>
        <v>8</v>
      </c>
      <c r="BG97" s="30">
        <f t="shared" si="408"/>
        <v>-6</v>
      </c>
    </row>
    <row r="98" spans="27:59">
      <c r="AA98" s="30">
        <f t="shared" si="276"/>
        <v>-40.625404477243038</v>
      </c>
      <c r="AB98" s="30">
        <v>2.1999999999999999E-2</v>
      </c>
      <c r="AC98">
        <f t="shared" si="318"/>
        <v>0.5</v>
      </c>
      <c r="AD98">
        <f t="shared" si="319"/>
        <v>-1.5</v>
      </c>
      <c r="AE98" s="30">
        <f t="shared" si="320"/>
        <v>-1.4890000000000001</v>
      </c>
      <c r="AF98" s="48">
        <v>0.13400000000000001</v>
      </c>
      <c r="AG98">
        <f t="shared" si="307"/>
        <v>0.5</v>
      </c>
      <c r="AH98">
        <f t="shared" si="308"/>
        <v>-0.7</v>
      </c>
      <c r="AI98" s="30">
        <f t="shared" si="309"/>
        <v>-0.63300000000000001</v>
      </c>
      <c r="AL98" s="30">
        <f t="shared" si="277"/>
        <v>-118.35500089241413</v>
      </c>
      <c r="AM98" s="30">
        <v>0.01</v>
      </c>
      <c r="AN98" s="30">
        <f t="shared" ref="AN98:AO98" si="409">AN97</f>
        <v>10</v>
      </c>
      <c r="AO98" s="30">
        <f t="shared" si="409"/>
        <v>-5</v>
      </c>
      <c r="AP98" s="30">
        <f t="shared" si="291"/>
        <v>-4.9000000000000004</v>
      </c>
      <c r="AR98" s="30">
        <f t="shared" si="279"/>
        <v>-117.60500089241413</v>
      </c>
      <c r="AS98" s="30">
        <v>8.8999999999999996E-2</v>
      </c>
      <c r="AT98" s="30">
        <f t="shared" ref="AT98:AU98" si="410">AT97</f>
        <v>8</v>
      </c>
      <c r="AU98" s="30">
        <f t="shared" si="410"/>
        <v>-10</v>
      </c>
      <c r="AV98" s="30">
        <f t="shared" si="287"/>
        <v>-9.2880000000000003</v>
      </c>
      <c r="AX98" s="43">
        <f t="shared" si="281"/>
        <v>-117.60500089241413</v>
      </c>
      <c r="AY98" s="43"/>
      <c r="AZ98" s="43">
        <f t="shared" ref="AZ98:BA98" si="411">AZ97</f>
        <v>17</v>
      </c>
      <c r="BA98" s="43">
        <f t="shared" si="411"/>
        <v>-7.5</v>
      </c>
      <c r="BB98" s="43"/>
      <c r="BC98" s="55"/>
      <c r="BD98" s="54">
        <f t="shared" si="283"/>
        <v>-117.60500089241413</v>
      </c>
      <c r="BF98" s="30">
        <f t="shared" ref="BF98:BG98" si="412">BF97</f>
        <v>8</v>
      </c>
      <c r="BG98" s="30">
        <f t="shared" si="412"/>
        <v>-6</v>
      </c>
    </row>
    <row r="99" spans="27:59">
      <c r="AA99" s="30">
        <f t="shared" si="276"/>
        <v>-39.078679523880986</v>
      </c>
      <c r="AB99" s="30">
        <v>-0.10100000000000001</v>
      </c>
      <c r="AC99">
        <f t="shared" si="318"/>
        <v>0.5</v>
      </c>
      <c r="AD99">
        <f t="shared" si="319"/>
        <v>-1.5</v>
      </c>
      <c r="AE99" s="30">
        <f t="shared" si="320"/>
        <v>-1.5505</v>
      </c>
      <c r="AF99" s="48">
        <v>-3.9E-2</v>
      </c>
      <c r="AG99">
        <f t="shared" si="307"/>
        <v>0.5</v>
      </c>
      <c r="AH99">
        <f t="shared" si="308"/>
        <v>-0.7</v>
      </c>
      <c r="AI99" s="30">
        <f t="shared" si="309"/>
        <v>-0.71949999999999992</v>
      </c>
      <c r="AL99" s="30">
        <f t="shared" si="277"/>
        <v>-117.83942590796011</v>
      </c>
      <c r="AM99" s="30">
        <v>3.0000000000000001E-3</v>
      </c>
      <c r="AN99" s="30">
        <f t="shared" ref="AN99:AO99" si="413">AN98</f>
        <v>10</v>
      </c>
      <c r="AO99" s="30">
        <f t="shared" si="413"/>
        <v>-5</v>
      </c>
      <c r="AP99" s="30">
        <f t="shared" si="291"/>
        <v>-4.97</v>
      </c>
      <c r="AR99" s="30">
        <f t="shared" si="279"/>
        <v>-117.08942590796011</v>
      </c>
      <c r="AS99" s="30">
        <v>0.156</v>
      </c>
      <c r="AT99" s="30">
        <f t="shared" ref="AT99:AU99" si="414">AT98</f>
        <v>8</v>
      </c>
      <c r="AU99" s="30">
        <f t="shared" si="414"/>
        <v>-10</v>
      </c>
      <c r="AV99" s="30">
        <f t="shared" si="287"/>
        <v>-8.7520000000000007</v>
      </c>
      <c r="AX99" s="43">
        <f t="shared" si="281"/>
        <v>-117.08942590796011</v>
      </c>
      <c r="AY99" s="43"/>
      <c r="AZ99" s="43">
        <f t="shared" ref="AZ99:BA99" si="415">AZ98</f>
        <v>17</v>
      </c>
      <c r="BA99" s="43">
        <f t="shared" si="415"/>
        <v>-7.5</v>
      </c>
      <c r="BB99" s="43"/>
      <c r="BC99" s="55"/>
      <c r="BD99" s="54">
        <f t="shared" si="283"/>
        <v>-117.08942590796011</v>
      </c>
      <c r="BF99" s="30">
        <f t="shared" ref="BF99:BG99" si="416">BF98</f>
        <v>8</v>
      </c>
      <c r="BG99" s="30">
        <f t="shared" si="416"/>
        <v>-6</v>
      </c>
    </row>
    <row r="100" spans="27:59">
      <c r="AA100" s="30">
        <f t="shared" si="276"/>
        <v>-37.531954570518934</v>
      </c>
      <c r="AB100" s="30">
        <v>-0.19</v>
      </c>
      <c r="AC100">
        <f t="shared" si="318"/>
        <v>0.5</v>
      </c>
      <c r="AD100">
        <f t="shared" si="319"/>
        <v>-1.5</v>
      </c>
      <c r="AE100" s="30">
        <f t="shared" si="320"/>
        <v>-1.595</v>
      </c>
      <c r="AF100" s="48">
        <v>3.0000000000000001E-3</v>
      </c>
      <c r="AG100">
        <f t="shared" si="307"/>
        <v>0.5</v>
      </c>
      <c r="AH100">
        <f t="shared" si="308"/>
        <v>-0.7</v>
      </c>
      <c r="AI100" s="30">
        <f t="shared" si="309"/>
        <v>-0.69850000000000001</v>
      </c>
      <c r="AL100" s="30">
        <f t="shared" si="277"/>
        <v>-117.32385092350609</v>
      </c>
      <c r="AM100" s="30">
        <v>4.7E-2</v>
      </c>
      <c r="AN100" s="30">
        <f t="shared" ref="AN100:AO100" si="417">AN99</f>
        <v>10</v>
      </c>
      <c r="AO100" s="30">
        <f t="shared" si="417"/>
        <v>-5</v>
      </c>
      <c r="AP100" s="30">
        <f t="shared" si="291"/>
        <v>-4.53</v>
      </c>
      <c r="AR100" s="30">
        <f t="shared" si="279"/>
        <v>-116.57385092350609</v>
      </c>
      <c r="AS100" s="30">
        <v>0.14399999999999999</v>
      </c>
      <c r="AT100" s="30">
        <f t="shared" ref="AT100:AU100" si="418">AT99</f>
        <v>8</v>
      </c>
      <c r="AU100" s="30">
        <f t="shared" si="418"/>
        <v>-10</v>
      </c>
      <c r="AV100" s="30">
        <f t="shared" si="287"/>
        <v>-8.8480000000000008</v>
      </c>
      <c r="AX100" s="43">
        <f t="shared" si="281"/>
        <v>-116.57385092350609</v>
      </c>
      <c r="AY100" s="43"/>
      <c r="AZ100" s="43">
        <f t="shared" ref="AZ100:BA100" si="419">AZ99</f>
        <v>17</v>
      </c>
      <c r="BA100" s="43">
        <f t="shared" si="419"/>
        <v>-7.5</v>
      </c>
      <c r="BB100" s="43"/>
      <c r="BC100" s="55"/>
      <c r="BD100" s="54">
        <f t="shared" si="283"/>
        <v>-116.57385092350609</v>
      </c>
      <c r="BF100" s="30">
        <f t="shared" ref="BF100:BG100" si="420">BF99</f>
        <v>8</v>
      </c>
      <c r="BG100" s="30">
        <f t="shared" si="420"/>
        <v>-6</v>
      </c>
    </row>
    <row r="101" spans="27:59">
      <c r="AA101" s="30">
        <f t="shared" si="276"/>
        <v>-35.985229617156882</v>
      </c>
      <c r="AB101" s="30">
        <v>-9.9000000000000005E-2</v>
      </c>
      <c r="AC101">
        <f t="shared" si="318"/>
        <v>0.5</v>
      </c>
      <c r="AD101">
        <f t="shared" si="319"/>
        <v>-1.5</v>
      </c>
      <c r="AE101" s="30">
        <f t="shared" si="320"/>
        <v>-1.5495000000000001</v>
      </c>
      <c r="AF101" s="48">
        <v>-2.1999999999999999E-2</v>
      </c>
      <c r="AG101">
        <f t="shared" si="307"/>
        <v>0.5</v>
      </c>
      <c r="AH101">
        <f t="shared" si="308"/>
        <v>-0.7</v>
      </c>
      <c r="AI101" s="30">
        <f t="shared" si="309"/>
        <v>-0.71099999999999997</v>
      </c>
      <c r="AL101" s="30">
        <f t="shared" si="277"/>
        <v>-116.80827593905207</v>
      </c>
      <c r="AM101" s="30">
        <v>-2.1000000000000001E-2</v>
      </c>
      <c r="AN101" s="30">
        <f t="shared" ref="AN101:AO101" si="421">AN100</f>
        <v>10</v>
      </c>
      <c r="AO101" s="30">
        <f t="shared" si="421"/>
        <v>-5</v>
      </c>
      <c r="AP101" s="30">
        <f t="shared" si="291"/>
        <v>-5.21</v>
      </c>
      <c r="AR101" s="30">
        <f t="shared" si="279"/>
        <v>-116.05827593905207</v>
      </c>
      <c r="AS101" s="30">
        <v>0.28899999999999998</v>
      </c>
      <c r="AT101" s="30">
        <f t="shared" ref="AT101:AU101" si="422">AT100</f>
        <v>8</v>
      </c>
      <c r="AU101" s="30">
        <f t="shared" si="422"/>
        <v>-10</v>
      </c>
      <c r="AV101" s="30">
        <f t="shared" si="287"/>
        <v>-7.6880000000000006</v>
      </c>
      <c r="AX101" s="43">
        <f t="shared" si="281"/>
        <v>-116.05827593905207</v>
      </c>
      <c r="AY101" s="43"/>
      <c r="AZ101" s="43">
        <f t="shared" ref="AZ101:BA101" si="423">AZ100</f>
        <v>17</v>
      </c>
      <c r="BA101" s="43">
        <f t="shared" si="423"/>
        <v>-7.5</v>
      </c>
      <c r="BB101" s="43"/>
      <c r="BC101" s="55"/>
      <c r="BD101" s="54">
        <f t="shared" si="283"/>
        <v>-116.05827593905207</v>
      </c>
      <c r="BF101" s="30">
        <f t="shared" ref="BF101:BG101" si="424">BF100</f>
        <v>8</v>
      </c>
      <c r="BG101" s="30">
        <f t="shared" si="424"/>
        <v>-6</v>
      </c>
    </row>
    <row r="102" spans="27:59">
      <c r="AA102" s="30">
        <f t="shared" si="276"/>
        <v>-34.438504663794831</v>
      </c>
      <c r="AB102" s="30">
        <v>-6.3E-2</v>
      </c>
      <c r="AC102">
        <f t="shared" si="318"/>
        <v>0.5</v>
      </c>
      <c r="AD102">
        <f t="shared" si="319"/>
        <v>-1.5</v>
      </c>
      <c r="AE102" s="30">
        <f t="shared" si="320"/>
        <v>-1.5315000000000001</v>
      </c>
      <c r="AF102" s="48">
        <v>-0.17</v>
      </c>
      <c r="AG102">
        <f t="shared" si="307"/>
        <v>0.5</v>
      </c>
      <c r="AH102">
        <f t="shared" si="308"/>
        <v>-0.7</v>
      </c>
      <c r="AI102" s="30">
        <f t="shared" si="309"/>
        <v>-0.78499999999999992</v>
      </c>
      <c r="AL102" s="30">
        <f t="shared" si="277"/>
        <v>-116.29270095459805</v>
      </c>
      <c r="AM102" s="30">
        <v>-3.5000000000000003E-2</v>
      </c>
      <c r="AN102" s="30">
        <f t="shared" ref="AN102:AO102" si="425">AN101</f>
        <v>10</v>
      </c>
      <c r="AO102" s="30">
        <f t="shared" si="425"/>
        <v>-5</v>
      </c>
      <c r="AP102" s="30">
        <f t="shared" si="291"/>
        <v>-5.35</v>
      </c>
      <c r="AR102" s="30">
        <f t="shared" si="279"/>
        <v>-115.54270095459805</v>
      </c>
      <c r="AS102" s="30">
        <v>0.26700000000000002</v>
      </c>
      <c r="AT102" s="30">
        <f t="shared" ref="AT102:AU102" si="426">AT101</f>
        <v>8</v>
      </c>
      <c r="AU102" s="30">
        <f t="shared" si="426"/>
        <v>-10</v>
      </c>
      <c r="AV102" s="30">
        <f t="shared" si="287"/>
        <v>-7.8639999999999999</v>
      </c>
      <c r="AX102" s="43">
        <f t="shared" si="281"/>
        <v>-115.54270095459805</v>
      </c>
      <c r="AY102" s="43"/>
      <c r="AZ102" s="43">
        <f t="shared" ref="AZ102:BA102" si="427">AZ101</f>
        <v>17</v>
      </c>
      <c r="BA102" s="43">
        <f t="shared" si="427"/>
        <v>-7.5</v>
      </c>
      <c r="BB102" s="43"/>
      <c r="BC102" s="55"/>
      <c r="BD102" s="54">
        <f t="shared" si="283"/>
        <v>-115.54270095459805</v>
      </c>
      <c r="BF102" s="30">
        <f t="shared" ref="BF102:BG102" si="428">BF101</f>
        <v>8</v>
      </c>
      <c r="BG102" s="30">
        <f t="shared" si="428"/>
        <v>-6</v>
      </c>
    </row>
    <row r="103" spans="27:59">
      <c r="AA103" s="30">
        <f t="shared" si="276"/>
        <v>-32.891779710432779</v>
      </c>
      <c r="AB103" s="30">
        <v>-4.2000000000000003E-2</v>
      </c>
      <c r="AC103">
        <f t="shared" si="318"/>
        <v>0.5</v>
      </c>
      <c r="AD103">
        <f t="shared" si="319"/>
        <v>-1.5</v>
      </c>
      <c r="AE103" s="30">
        <f t="shared" si="320"/>
        <v>-1.5209999999999999</v>
      </c>
      <c r="AF103" s="48">
        <v>-0.08</v>
      </c>
      <c r="AG103">
        <f t="shared" si="307"/>
        <v>0.5</v>
      </c>
      <c r="AH103">
        <f t="shared" si="308"/>
        <v>-0.7</v>
      </c>
      <c r="AI103" s="30">
        <f t="shared" si="309"/>
        <v>-0.74</v>
      </c>
      <c r="AL103" s="30">
        <f t="shared" si="277"/>
        <v>-115.77712597014403</v>
      </c>
      <c r="AM103" s="30">
        <v>-0.113</v>
      </c>
      <c r="AN103" s="30">
        <f t="shared" ref="AN103:AO103" si="429">AN102</f>
        <v>10</v>
      </c>
      <c r="AO103" s="30">
        <f t="shared" si="429"/>
        <v>-5</v>
      </c>
      <c r="AP103" s="30">
        <f t="shared" si="291"/>
        <v>-6.13</v>
      </c>
      <c r="AR103" s="30">
        <f t="shared" si="279"/>
        <v>-115.02712597014403</v>
      </c>
      <c r="AS103" s="30">
        <v>-5.6000000000000001E-2</v>
      </c>
      <c r="AT103" s="30">
        <f t="shared" ref="AT103:AU103" si="430">AT102</f>
        <v>8</v>
      </c>
      <c r="AU103" s="30">
        <f t="shared" si="430"/>
        <v>-10</v>
      </c>
      <c r="AV103" s="30">
        <f t="shared" si="287"/>
        <v>-10.448</v>
      </c>
      <c r="AX103" s="43">
        <f t="shared" si="281"/>
        <v>-115.02712597014403</v>
      </c>
      <c r="AY103" s="43"/>
      <c r="AZ103" s="43">
        <f t="shared" ref="AZ103:BA103" si="431">AZ102</f>
        <v>17</v>
      </c>
      <c r="BA103" s="43">
        <f t="shared" si="431"/>
        <v>-7.5</v>
      </c>
      <c r="BB103" s="43"/>
      <c r="BC103" s="55"/>
      <c r="BD103" s="54">
        <f t="shared" si="283"/>
        <v>-115.02712597014403</v>
      </c>
      <c r="BF103" s="30">
        <f t="shared" ref="BF103:BG103" si="432">BF102</f>
        <v>8</v>
      </c>
      <c r="BG103" s="30">
        <f t="shared" si="432"/>
        <v>-6</v>
      </c>
    </row>
    <row r="104" spans="27:59">
      <c r="AA104" s="30">
        <f t="shared" si="276"/>
        <v>-31.345054757070727</v>
      </c>
      <c r="AB104" s="30">
        <v>-6.3E-2</v>
      </c>
      <c r="AC104">
        <f t="shared" si="318"/>
        <v>0.5</v>
      </c>
      <c r="AD104">
        <f t="shared" si="319"/>
        <v>-1.5</v>
      </c>
      <c r="AE104" s="30">
        <f t="shared" si="320"/>
        <v>-1.5315000000000001</v>
      </c>
      <c r="AF104" s="48">
        <v>-5.0000000000000001E-3</v>
      </c>
      <c r="AG104">
        <f t="shared" si="307"/>
        <v>0.5</v>
      </c>
      <c r="AH104">
        <f t="shared" si="308"/>
        <v>-0.7</v>
      </c>
      <c r="AI104" s="30">
        <f t="shared" si="309"/>
        <v>-0.7024999999999999</v>
      </c>
      <c r="AL104" s="30">
        <f t="shared" si="277"/>
        <v>-115.26155098569001</v>
      </c>
      <c r="AM104" s="30">
        <v>-0.112</v>
      </c>
      <c r="AN104" s="30">
        <f t="shared" ref="AN104:AO104" si="433">AN103</f>
        <v>10</v>
      </c>
      <c r="AO104" s="30">
        <f t="shared" si="433"/>
        <v>-5</v>
      </c>
      <c r="AP104" s="30">
        <f t="shared" si="291"/>
        <v>-6.12</v>
      </c>
      <c r="AR104" s="30">
        <f t="shared" si="279"/>
        <v>-114.51155098569001</v>
      </c>
      <c r="AS104" s="30">
        <v>-0.25600000000000001</v>
      </c>
      <c r="AT104" s="30">
        <f t="shared" ref="AT104:AU104" si="434">AT103</f>
        <v>8</v>
      </c>
      <c r="AU104" s="30">
        <f t="shared" si="434"/>
        <v>-10</v>
      </c>
      <c r="AV104" s="30">
        <f t="shared" si="287"/>
        <v>-12.048</v>
      </c>
      <c r="AX104" s="43">
        <f t="shared" si="281"/>
        <v>-114.51155098569001</v>
      </c>
      <c r="AY104" s="43"/>
      <c r="AZ104" s="43">
        <f t="shared" ref="AZ104:BA104" si="435">AZ103</f>
        <v>17</v>
      </c>
      <c r="BA104" s="43">
        <f t="shared" si="435"/>
        <v>-7.5</v>
      </c>
      <c r="BB104" s="43"/>
      <c r="BC104" s="55"/>
      <c r="BD104" s="54">
        <f t="shared" si="283"/>
        <v>-114.51155098569001</v>
      </c>
      <c r="BF104" s="30">
        <f t="shared" ref="BF104:BG104" si="436">BF103</f>
        <v>8</v>
      </c>
      <c r="BG104" s="30">
        <f t="shared" si="436"/>
        <v>-6</v>
      </c>
    </row>
    <row r="105" spans="27:59">
      <c r="AA105" s="30">
        <f t="shared" si="276"/>
        <v>-29.798329803708675</v>
      </c>
      <c r="AB105" s="30">
        <v>-1.2999999999999999E-2</v>
      </c>
      <c r="AC105">
        <f t="shared" si="318"/>
        <v>0.5</v>
      </c>
      <c r="AD105">
        <f t="shared" si="319"/>
        <v>-1.5</v>
      </c>
      <c r="AE105" s="30">
        <f t="shared" si="320"/>
        <v>-1.5065</v>
      </c>
      <c r="AF105" s="48">
        <v>0.22900000000000001</v>
      </c>
      <c r="AG105">
        <f t="shared" si="307"/>
        <v>0.5</v>
      </c>
      <c r="AH105">
        <f t="shared" si="308"/>
        <v>-0.7</v>
      </c>
      <c r="AI105" s="30">
        <f t="shared" si="309"/>
        <v>-0.58549999999999991</v>
      </c>
      <c r="AL105" s="30">
        <f t="shared" si="277"/>
        <v>-114.74597600123599</v>
      </c>
      <c r="AM105" s="30">
        <v>-9.9000000000000005E-2</v>
      </c>
      <c r="AN105" s="30">
        <f t="shared" ref="AN105:AO105" si="437">AN104</f>
        <v>10</v>
      </c>
      <c r="AO105" s="30">
        <f t="shared" si="437"/>
        <v>-5</v>
      </c>
      <c r="AP105" s="30">
        <f t="shared" si="291"/>
        <v>-5.99</v>
      </c>
      <c r="AR105" s="30">
        <f t="shared" si="279"/>
        <v>-113.99597600123599</v>
      </c>
      <c r="AS105" s="30">
        <v>-0.68899999999999995</v>
      </c>
      <c r="AT105" s="30">
        <f t="shared" ref="AT105:AU105" si="438">AT104</f>
        <v>8</v>
      </c>
      <c r="AU105" s="30">
        <f t="shared" si="438"/>
        <v>-10</v>
      </c>
      <c r="AV105" s="30">
        <f t="shared" si="287"/>
        <v>-15.512</v>
      </c>
      <c r="AX105" s="43">
        <f t="shared" si="281"/>
        <v>-113.99597600123599</v>
      </c>
      <c r="AY105" s="43"/>
      <c r="AZ105" s="43">
        <f t="shared" ref="AZ105:BA105" si="439">AZ104</f>
        <v>17</v>
      </c>
      <c r="BA105" s="43">
        <f t="shared" si="439"/>
        <v>-7.5</v>
      </c>
      <c r="BB105" s="43"/>
      <c r="BC105" s="55"/>
      <c r="BD105" s="54">
        <f t="shared" si="283"/>
        <v>-113.99597600123599</v>
      </c>
      <c r="BF105" s="30">
        <f t="shared" ref="BF105:BG105" si="440">BF104</f>
        <v>8</v>
      </c>
      <c r="BG105" s="30">
        <f t="shared" si="440"/>
        <v>-6</v>
      </c>
    </row>
    <row r="106" spans="27:59">
      <c r="AA106" s="30">
        <f t="shared" si="276"/>
        <v>-28.251604850346624</v>
      </c>
      <c r="AB106" s="30">
        <v>7.0000000000000001E-3</v>
      </c>
      <c r="AC106">
        <f t="shared" si="318"/>
        <v>0.5</v>
      </c>
      <c r="AD106">
        <f t="shared" si="319"/>
        <v>-1.5</v>
      </c>
      <c r="AE106" s="30">
        <f t="shared" si="320"/>
        <v>-1.4964999999999999</v>
      </c>
      <c r="AF106" s="48">
        <v>-7.5999999999999998E-2</v>
      </c>
      <c r="AG106">
        <f t="shared" si="307"/>
        <v>0.5</v>
      </c>
      <c r="AH106">
        <f t="shared" si="308"/>
        <v>-0.7</v>
      </c>
      <c r="AI106" s="30">
        <f t="shared" si="309"/>
        <v>-0.73799999999999999</v>
      </c>
      <c r="AL106" s="30">
        <f t="shared" si="277"/>
        <v>-114.23040101678197</v>
      </c>
      <c r="AM106" s="30">
        <v>-1E-3</v>
      </c>
      <c r="AN106" s="30">
        <f t="shared" ref="AN106:AO106" si="441">AN105</f>
        <v>10</v>
      </c>
      <c r="AO106" s="30">
        <f t="shared" si="441"/>
        <v>-5</v>
      </c>
      <c r="AP106" s="30">
        <f t="shared" si="291"/>
        <v>-5.01</v>
      </c>
      <c r="AR106" s="30">
        <f t="shared" si="279"/>
        <v>-113.48040101678197</v>
      </c>
      <c r="AS106" s="30">
        <v>-0.68899999999999995</v>
      </c>
      <c r="AT106" s="30">
        <f t="shared" ref="AT106:AU106" si="442">AT105</f>
        <v>8</v>
      </c>
      <c r="AU106" s="30">
        <f t="shared" si="442"/>
        <v>-10</v>
      </c>
      <c r="AV106" s="30">
        <f t="shared" si="287"/>
        <v>-15.512</v>
      </c>
      <c r="AX106" s="43">
        <f t="shared" si="281"/>
        <v>-113.48040101678197</v>
      </c>
      <c r="AY106" s="43"/>
      <c r="AZ106" s="43">
        <f t="shared" ref="AZ106:BA106" si="443">AZ105</f>
        <v>17</v>
      </c>
      <c r="BA106" s="43">
        <f t="shared" si="443"/>
        <v>-7.5</v>
      </c>
      <c r="BB106" s="43"/>
      <c r="BC106" s="55"/>
      <c r="BD106" s="54">
        <f t="shared" si="283"/>
        <v>-113.48040101678197</v>
      </c>
      <c r="BF106" s="30">
        <f t="shared" ref="BF106:BG106" si="444">BF105</f>
        <v>8</v>
      </c>
      <c r="BG106" s="30">
        <f t="shared" si="444"/>
        <v>-6</v>
      </c>
    </row>
    <row r="107" spans="27:59">
      <c r="AA107" s="30">
        <f t="shared" si="276"/>
        <v>-26.704879896984572</v>
      </c>
      <c r="AB107" s="30">
        <v>-0.108</v>
      </c>
      <c r="AC107">
        <f t="shared" si="318"/>
        <v>0.5</v>
      </c>
      <c r="AD107">
        <f t="shared" si="319"/>
        <v>-1.5</v>
      </c>
      <c r="AE107" s="30">
        <f t="shared" si="320"/>
        <v>-1.554</v>
      </c>
      <c r="AF107" s="48">
        <v>-0.39300000000000002</v>
      </c>
      <c r="AG107">
        <f t="shared" si="307"/>
        <v>0.5</v>
      </c>
      <c r="AH107">
        <f t="shared" si="308"/>
        <v>-0.7</v>
      </c>
      <c r="AI107" s="30">
        <f t="shared" si="309"/>
        <v>-0.89649999999999996</v>
      </c>
      <c r="AL107" s="30">
        <f t="shared" si="277"/>
        <v>-113.71482603232795</v>
      </c>
      <c r="AM107" s="30">
        <v>9.6000000000000002E-2</v>
      </c>
      <c r="AN107" s="30">
        <f t="shared" ref="AN107:AO107" si="445">AN106</f>
        <v>10</v>
      </c>
      <c r="AO107" s="30">
        <f t="shared" si="445"/>
        <v>-5</v>
      </c>
      <c r="AP107" s="30">
        <f t="shared" si="291"/>
        <v>-4.04</v>
      </c>
      <c r="AR107" s="30">
        <f t="shared" si="279"/>
        <v>-112.96482603232795</v>
      </c>
      <c r="AS107" s="30">
        <v>-0.81100000000000005</v>
      </c>
      <c r="AT107" s="30">
        <f t="shared" ref="AT107:AU107" si="446">AT106</f>
        <v>8</v>
      </c>
      <c r="AU107" s="30">
        <f t="shared" si="446"/>
        <v>-10</v>
      </c>
      <c r="AV107" s="30">
        <f t="shared" si="287"/>
        <v>-16.488</v>
      </c>
      <c r="AX107" s="43">
        <f t="shared" si="281"/>
        <v>-112.96482603232795</v>
      </c>
      <c r="AY107" s="43"/>
      <c r="AZ107" s="43">
        <f t="shared" ref="AZ107:BA107" si="447">AZ106</f>
        <v>17</v>
      </c>
      <c r="BA107" s="43">
        <f t="shared" si="447"/>
        <v>-7.5</v>
      </c>
      <c r="BB107" s="43"/>
      <c r="BC107" s="55"/>
      <c r="BD107" s="54">
        <f t="shared" si="283"/>
        <v>-112.96482603232795</v>
      </c>
      <c r="BF107" s="30">
        <f t="shared" ref="BF107:BG107" si="448">BF106</f>
        <v>8</v>
      </c>
      <c r="BG107" s="30">
        <f t="shared" si="448"/>
        <v>-6</v>
      </c>
    </row>
    <row r="108" spans="27:59">
      <c r="AA108" s="30">
        <f t="shared" si="276"/>
        <v>-25.15815494362252</v>
      </c>
      <c r="AB108" s="30">
        <v>-0.39700000000000002</v>
      </c>
      <c r="AC108">
        <f t="shared" si="318"/>
        <v>0.5</v>
      </c>
      <c r="AD108">
        <f t="shared" si="319"/>
        <v>-1.5</v>
      </c>
      <c r="AE108" s="30">
        <f t="shared" si="320"/>
        <v>-1.6985000000000001</v>
      </c>
      <c r="AF108" s="48">
        <v>-0.73</v>
      </c>
      <c r="AG108">
        <f t="shared" si="307"/>
        <v>0.5</v>
      </c>
      <c r="AH108">
        <f t="shared" si="308"/>
        <v>-0.7</v>
      </c>
      <c r="AI108" s="30">
        <f t="shared" si="309"/>
        <v>-1.0649999999999999</v>
      </c>
      <c r="AL108" s="30">
        <f t="shared" si="277"/>
        <v>-113.19925104787393</v>
      </c>
      <c r="AM108" s="30">
        <v>6.5000000000000002E-2</v>
      </c>
      <c r="AN108" s="30">
        <f t="shared" ref="AN108:AO108" si="449">AN107</f>
        <v>10</v>
      </c>
      <c r="AO108" s="30">
        <f t="shared" si="449"/>
        <v>-5</v>
      </c>
      <c r="AP108" s="30">
        <f t="shared" si="291"/>
        <v>-4.3499999999999996</v>
      </c>
      <c r="AR108" s="30">
        <f t="shared" si="279"/>
        <v>-112.44925104787393</v>
      </c>
      <c r="AS108" s="30">
        <v>-0.4</v>
      </c>
      <c r="AT108" s="30">
        <f t="shared" ref="AT108:AU108" si="450">AT107</f>
        <v>8</v>
      </c>
      <c r="AU108" s="30">
        <f t="shared" si="450"/>
        <v>-10</v>
      </c>
      <c r="AV108" s="30">
        <f t="shared" si="287"/>
        <v>-13.2</v>
      </c>
      <c r="AX108" s="43">
        <f t="shared" si="281"/>
        <v>-112.44925104787393</v>
      </c>
      <c r="AY108" s="43"/>
      <c r="AZ108" s="43">
        <f t="shared" ref="AZ108:BA108" si="451">AZ107</f>
        <v>17</v>
      </c>
      <c r="BA108" s="43">
        <f t="shared" si="451"/>
        <v>-7.5</v>
      </c>
      <c r="BB108" s="43"/>
      <c r="BC108" s="55"/>
      <c r="BD108" s="54">
        <f t="shared" si="283"/>
        <v>-112.44925104787393</v>
      </c>
      <c r="BF108" s="30">
        <f t="shared" ref="BF108:BG108" si="452">BF107</f>
        <v>8</v>
      </c>
      <c r="BG108" s="30">
        <f t="shared" si="452"/>
        <v>-6</v>
      </c>
    </row>
    <row r="109" spans="27:59">
      <c r="AA109" s="30">
        <f t="shared" si="276"/>
        <v>-23.611429990260469</v>
      </c>
      <c r="AB109" s="30">
        <v>-0.40600000000000003</v>
      </c>
      <c r="AC109">
        <f t="shared" si="318"/>
        <v>0.5</v>
      </c>
      <c r="AD109">
        <f t="shared" si="319"/>
        <v>-1.5</v>
      </c>
      <c r="AE109" s="30">
        <f t="shared" si="320"/>
        <v>-1.7030000000000001</v>
      </c>
      <c r="AF109" s="48">
        <v>-0.39600000000000002</v>
      </c>
      <c r="AG109">
        <f t="shared" si="307"/>
        <v>0.5</v>
      </c>
      <c r="AH109">
        <f t="shared" si="308"/>
        <v>-0.7</v>
      </c>
      <c r="AI109" s="30">
        <f t="shared" si="309"/>
        <v>-0.89799999999999991</v>
      </c>
      <c r="AL109" s="30">
        <f t="shared" si="277"/>
        <v>-112.68367606341991</v>
      </c>
      <c r="AM109" s="30">
        <v>-5.2999999999999999E-2</v>
      </c>
      <c r="AN109" s="30">
        <f t="shared" ref="AN109:AO109" si="453">AN108</f>
        <v>10</v>
      </c>
      <c r="AO109" s="30">
        <f t="shared" si="453"/>
        <v>-5</v>
      </c>
      <c r="AP109" s="30">
        <f t="shared" si="291"/>
        <v>-5.53</v>
      </c>
      <c r="AR109" s="30">
        <f t="shared" si="279"/>
        <v>-111.93367606341991</v>
      </c>
      <c r="AS109" s="30">
        <v>-7.8E-2</v>
      </c>
      <c r="AT109" s="30">
        <f t="shared" ref="AT109:AU109" si="454">AT108</f>
        <v>8</v>
      </c>
      <c r="AU109" s="30">
        <f t="shared" si="454"/>
        <v>-10</v>
      </c>
      <c r="AV109" s="30">
        <f t="shared" si="287"/>
        <v>-10.624000000000001</v>
      </c>
      <c r="AX109" s="43">
        <f t="shared" si="281"/>
        <v>-111.93367606341991</v>
      </c>
      <c r="AY109" s="43"/>
      <c r="AZ109" s="43">
        <f t="shared" ref="AZ109:BA109" si="455">AZ108</f>
        <v>17</v>
      </c>
      <c r="BA109" s="43">
        <f t="shared" si="455"/>
        <v>-7.5</v>
      </c>
      <c r="BB109" s="43"/>
      <c r="BC109" s="55"/>
      <c r="BD109" s="54">
        <f t="shared" si="283"/>
        <v>-111.93367606341991</v>
      </c>
      <c r="BF109" s="30">
        <f t="shared" ref="BF109:BG109" si="456">BF108</f>
        <v>8</v>
      </c>
      <c r="BG109" s="30">
        <f t="shared" si="456"/>
        <v>-6</v>
      </c>
    </row>
    <row r="110" spans="27:59">
      <c r="AA110" s="30">
        <f t="shared" si="276"/>
        <v>-22.064705036898417</v>
      </c>
      <c r="AB110" s="30">
        <v>-0.23499999999999999</v>
      </c>
      <c r="AC110">
        <f t="shared" si="318"/>
        <v>0.5</v>
      </c>
      <c r="AD110">
        <f t="shared" si="319"/>
        <v>-1.5</v>
      </c>
      <c r="AE110" s="30">
        <f t="shared" si="320"/>
        <v>-1.6174999999999999</v>
      </c>
      <c r="AF110" s="48">
        <v>0.20499999999999999</v>
      </c>
      <c r="AG110">
        <f t="shared" si="307"/>
        <v>0.5</v>
      </c>
      <c r="AH110">
        <f t="shared" si="308"/>
        <v>-0.7</v>
      </c>
      <c r="AI110" s="30">
        <f t="shared" si="309"/>
        <v>-0.59749999999999992</v>
      </c>
      <c r="AL110" s="30">
        <f t="shared" si="277"/>
        <v>-112.16810107896589</v>
      </c>
      <c r="AM110" s="30">
        <v>-0.252</v>
      </c>
      <c r="AN110" s="30">
        <f t="shared" ref="AN110:AO110" si="457">AN109</f>
        <v>10</v>
      </c>
      <c r="AO110" s="30">
        <f t="shared" si="457"/>
        <v>-5</v>
      </c>
      <c r="AP110" s="30">
        <f t="shared" si="291"/>
        <v>-7.52</v>
      </c>
      <c r="AR110" s="30">
        <f t="shared" si="279"/>
        <v>-111.41810107896589</v>
      </c>
      <c r="AS110" s="30">
        <v>0.47799999999999998</v>
      </c>
      <c r="AT110" s="30">
        <f t="shared" ref="AT110:AU110" si="458">AT109</f>
        <v>8</v>
      </c>
      <c r="AU110" s="30">
        <f t="shared" si="458"/>
        <v>-10</v>
      </c>
      <c r="AV110" s="30">
        <f t="shared" si="287"/>
        <v>-6.1760000000000002</v>
      </c>
      <c r="AX110" s="43">
        <f t="shared" si="281"/>
        <v>-111.41810107896589</v>
      </c>
      <c r="AY110" s="43"/>
      <c r="AZ110" s="43">
        <f t="shared" ref="AZ110:BA110" si="459">AZ109</f>
        <v>17</v>
      </c>
      <c r="BA110" s="43">
        <f t="shared" si="459"/>
        <v>-7.5</v>
      </c>
      <c r="BB110" s="43"/>
      <c r="BC110" s="55"/>
      <c r="BD110" s="54">
        <f t="shared" si="283"/>
        <v>-111.41810107896589</v>
      </c>
      <c r="BF110" s="30">
        <f t="shared" ref="BF110:BG110" si="460">BF109</f>
        <v>8</v>
      </c>
      <c r="BG110" s="30">
        <f t="shared" si="460"/>
        <v>-6</v>
      </c>
    </row>
    <row r="111" spans="27:59">
      <c r="AA111" s="30">
        <f t="shared" si="276"/>
        <v>-20.517980083536365</v>
      </c>
      <c r="AB111" s="30">
        <v>0.22700000000000001</v>
      </c>
      <c r="AC111">
        <f t="shared" si="318"/>
        <v>0.5</v>
      </c>
      <c r="AD111">
        <f t="shared" si="319"/>
        <v>-1.5</v>
      </c>
      <c r="AE111" s="30">
        <f t="shared" si="320"/>
        <v>-1.3865000000000001</v>
      </c>
      <c r="AF111" s="48">
        <v>0.79200000000000004</v>
      </c>
      <c r="AG111">
        <f t="shared" si="307"/>
        <v>0.5</v>
      </c>
      <c r="AH111">
        <f t="shared" si="308"/>
        <v>-0.7</v>
      </c>
      <c r="AI111" s="30">
        <f t="shared" si="309"/>
        <v>-0.30399999999999994</v>
      </c>
      <c r="AL111" s="30">
        <f t="shared" si="277"/>
        <v>-111.65252609451187</v>
      </c>
      <c r="AM111" s="30">
        <v>-0.27700000000000002</v>
      </c>
      <c r="AN111" s="30">
        <f t="shared" ref="AN111:AO111" si="461">AN110</f>
        <v>10</v>
      </c>
      <c r="AO111" s="30">
        <f t="shared" si="461"/>
        <v>-5</v>
      </c>
      <c r="AP111" s="30">
        <f t="shared" si="291"/>
        <v>-7.7700000000000005</v>
      </c>
      <c r="AR111" s="30">
        <f t="shared" si="279"/>
        <v>-110.90252609451187</v>
      </c>
      <c r="AS111" s="30">
        <v>0.56699999999999995</v>
      </c>
      <c r="AT111" s="30">
        <f t="shared" ref="AT111:AU111" si="462">AT110</f>
        <v>8</v>
      </c>
      <c r="AU111" s="30">
        <f t="shared" si="462"/>
        <v>-10</v>
      </c>
      <c r="AV111" s="30">
        <f t="shared" si="287"/>
        <v>-5.4640000000000004</v>
      </c>
      <c r="AX111" s="43">
        <f t="shared" si="281"/>
        <v>-110.90252609451187</v>
      </c>
      <c r="AY111" s="43"/>
      <c r="AZ111" s="43">
        <f t="shared" ref="AZ111:BA111" si="463">AZ110</f>
        <v>17</v>
      </c>
      <c r="BA111" s="43">
        <f t="shared" si="463"/>
        <v>-7.5</v>
      </c>
      <c r="BB111" s="43"/>
      <c r="BC111" s="55"/>
      <c r="BD111" s="54">
        <f t="shared" si="283"/>
        <v>-110.90252609451187</v>
      </c>
      <c r="BF111" s="30">
        <f t="shared" ref="BF111:BG111" si="464">BF110</f>
        <v>8</v>
      </c>
      <c r="BG111" s="30">
        <f t="shared" si="464"/>
        <v>-6</v>
      </c>
    </row>
    <row r="112" spans="27:59">
      <c r="AA112" s="30">
        <f t="shared" si="276"/>
        <v>-18.971255130174313</v>
      </c>
      <c r="AB112" s="30">
        <v>9.5000000000000001E-2</v>
      </c>
      <c r="AC112">
        <f t="shared" si="318"/>
        <v>0.5</v>
      </c>
      <c r="AD112">
        <f t="shared" si="319"/>
        <v>-1.5</v>
      </c>
      <c r="AE112" s="30">
        <f t="shared" si="320"/>
        <v>-1.4524999999999999</v>
      </c>
      <c r="AL112" s="30">
        <f t="shared" si="277"/>
        <v>-111.13695111005785</v>
      </c>
      <c r="AM112" s="30">
        <v>-0.32100000000000001</v>
      </c>
      <c r="AN112" s="30">
        <f t="shared" ref="AN112:AO112" si="465">AN111</f>
        <v>10</v>
      </c>
      <c r="AO112" s="30">
        <f t="shared" si="465"/>
        <v>-5</v>
      </c>
      <c r="AP112" s="30">
        <f t="shared" si="291"/>
        <v>-8.2100000000000009</v>
      </c>
      <c r="AR112" s="30">
        <f t="shared" si="279"/>
        <v>-110.38695111005785</v>
      </c>
      <c r="AS112" s="30">
        <v>0.46700000000000003</v>
      </c>
      <c r="AT112" s="30">
        <f t="shared" ref="AT112:AU112" si="466">AT111</f>
        <v>8</v>
      </c>
      <c r="AU112" s="30">
        <f t="shared" si="466"/>
        <v>-10</v>
      </c>
      <c r="AV112" s="30">
        <f t="shared" si="287"/>
        <v>-6.2639999999999993</v>
      </c>
      <c r="AX112" s="43">
        <f t="shared" si="281"/>
        <v>-110.38695111005785</v>
      </c>
      <c r="AY112" s="43"/>
      <c r="AZ112" s="43">
        <f t="shared" ref="AZ112:BA112" si="467">AZ111</f>
        <v>17</v>
      </c>
      <c r="BA112" s="43">
        <f t="shared" si="467"/>
        <v>-7.5</v>
      </c>
      <c r="BB112" s="43"/>
      <c r="BC112" s="55"/>
      <c r="BD112" s="54">
        <f t="shared" si="283"/>
        <v>-110.38695111005785</v>
      </c>
      <c r="BF112" s="30">
        <f t="shared" ref="BF112:BG112" si="468">BF111</f>
        <v>8</v>
      </c>
      <c r="BG112" s="30">
        <f t="shared" si="468"/>
        <v>-6</v>
      </c>
    </row>
    <row r="113" spans="27:60">
      <c r="AA113" s="30">
        <f t="shared" si="276"/>
        <v>-17.424530176812262</v>
      </c>
      <c r="AB113" s="30">
        <v>7.8E-2</v>
      </c>
      <c r="AC113">
        <f t="shared" si="318"/>
        <v>0.5</v>
      </c>
      <c r="AD113">
        <f t="shared" si="319"/>
        <v>-1.5</v>
      </c>
      <c r="AE113" s="30">
        <f t="shared" si="320"/>
        <v>-1.4610000000000001</v>
      </c>
      <c r="AL113" s="30">
        <f t="shared" si="277"/>
        <v>-110.62137612560383</v>
      </c>
      <c r="AM113" s="30">
        <v>-0.18</v>
      </c>
      <c r="AN113" s="30">
        <f t="shared" ref="AN113:AO113" si="469">AN112</f>
        <v>10</v>
      </c>
      <c r="AO113" s="30">
        <f t="shared" si="469"/>
        <v>-5</v>
      </c>
      <c r="AP113" s="30">
        <f t="shared" si="291"/>
        <v>-6.8</v>
      </c>
      <c r="AR113" s="30">
        <f t="shared" si="279"/>
        <v>-109.87137612560383</v>
      </c>
      <c r="AS113" s="30">
        <v>0.25600000000000001</v>
      </c>
      <c r="AT113" s="30">
        <f t="shared" ref="AT113:AU113" si="470">AT112</f>
        <v>8</v>
      </c>
      <c r="AU113" s="30">
        <f t="shared" si="470"/>
        <v>-10</v>
      </c>
      <c r="AV113" s="30">
        <f t="shared" si="287"/>
        <v>-7.952</v>
      </c>
      <c r="AX113" s="43">
        <f t="shared" si="281"/>
        <v>-109.87137612560383</v>
      </c>
      <c r="AY113" s="43"/>
      <c r="AZ113" s="43">
        <f t="shared" ref="AZ113:BA113" si="471">AZ112</f>
        <v>17</v>
      </c>
      <c r="BA113" s="43">
        <f t="shared" si="471"/>
        <v>-7.5</v>
      </c>
      <c r="BB113" s="43"/>
      <c r="BC113" s="55"/>
      <c r="BD113" s="54">
        <f t="shared" si="283"/>
        <v>-109.87137612560383</v>
      </c>
      <c r="BF113" s="30">
        <f t="shared" ref="BF113:BG113" si="472">BF112</f>
        <v>8</v>
      </c>
      <c r="BG113" s="30">
        <f t="shared" si="472"/>
        <v>-6</v>
      </c>
    </row>
    <row r="114" spans="27:60">
      <c r="AA114" s="30">
        <f t="shared" si="276"/>
        <v>-15.877805223450212</v>
      </c>
      <c r="AB114" s="30">
        <v>-3.3000000000000002E-2</v>
      </c>
      <c r="AC114">
        <f t="shared" si="318"/>
        <v>0.5</v>
      </c>
      <c r="AD114">
        <f t="shared" si="319"/>
        <v>-1.5</v>
      </c>
      <c r="AE114" s="30">
        <f t="shared" si="320"/>
        <v>-1.5165</v>
      </c>
      <c r="AL114" s="30">
        <f t="shared" si="277"/>
        <v>-110.10580114114981</v>
      </c>
      <c r="AM114" s="30">
        <v>8.3000000000000004E-2</v>
      </c>
      <c r="AN114" s="30">
        <f t="shared" ref="AN114:AO114" si="473">AN113</f>
        <v>10</v>
      </c>
      <c r="AO114" s="30">
        <f t="shared" si="473"/>
        <v>-5</v>
      </c>
      <c r="AP114" s="30">
        <f t="shared" si="291"/>
        <v>-4.17</v>
      </c>
      <c r="AR114" s="30">
        <f t="shared" si="279"/>
        <v>-109.35580114114981</v>
      </c>
      <c r="AS114" s="30">
        <v>0.47799999999999998</v>
      </c>
      <c r="AT114" s="30">
        <f t="shared" ref="AT114:AU114" si="474">AT113</f>
        <v>8</v>
      </c>
      <c r="AU114" s="30">
        <f t="shared" si="474"/>
        <v>-10</v>
      </c>
      <c r="AV114" s="30">
        <f t="shared" si="287"/>
        <v>-6.1760000000000002</v>
      </c>
      <c r="AX114" s="43">
        <f t="shared" si="281"/>
        <v>-109.35580114114981</v>
      </c>
      <c r="AY114" s="43"/>
      <c r="AZ114" s="43">
        <f t="shared" ref="AZ114:BA114" si="475">AZ113</f>
        <v>17</v>
      </c>
      <c r="BA114" s="43">
        <f t="shared" si="475"/>
        <v>-7.5</v>
      </c>
      <c r="BB114" s="43"/>
      <c r="BC114" s="55"/>
      <c r="BD114" s="54">
        <f t="shared" si="283"/>
        <v>-109.35580114114981</v>
      </c>
      <c r="BF114" s="30">
        <f t="shared" ref="BF114:BG114" si="476">BF113</f>
        <v>8</v>
      </c>
      <c r="BG114" s="30">
        <f t="shared" si="476"/>
        <v>-6</v>
      </c>
    </row>
    <row r="115" spans="27:60">
      <c r="AA115" s="30">
        <f t="shared" si="276"/>
        <v>-14.331080270088162</v>
      </c>
      <c r="AB115" s="30">
        <v>0.42099999999999999</v>
      </c>
      <c r="AC115">
        <f t="shared" si="318"/>
        <v>0.5</v>
      </c>
      <c r="AD115">
        <f t="shared" si="319"/>
        <v>-1.5</v>
      </c>
      <c r="AE115" s="30">
        <f t="shared" si="320"/>
        <v>-1.2895000000000001</v>
      </c>
      <c r="AL115" s="30">
        <f t="shared" si="277"/>
        <v>-109.59022615669579</v>
      </c>
      <c r="AM115" s="30">
        <v>0.67500000000000004</v>
      </c>
      <c r="AN115" s="30">
        <f t="shared" ref="AN115:AO115" si="477">AN114</f>
        <v>10</v>
      </c>
      <c r="AO115" s="30">
        <f t="shared" si="477"/>
        <v>-5</v>
      </c>
      <c r="AP115" s="30">
        <f t="shared" si="291"/>
        <v>1.75</v>
      </c>
      <c r="AR115" s="30">
        <f t="shared" si="279"/>
        <v>-108.84022615669579</v>
      </c>
      <c r="AS115" s="30">
        <v>0.58899999999999997</v>
      </c>
      <c r="AT115" s="30">
        <f t="shared" ref="AT115:AU115" si="478">AT114</f>
        <v>8</v>
      </c>
      <c r="AU115" s="30">
        <f t="shared" si="478"/>
        <v>-10</v>
      </c>
      <c r="AV115" s="30">
        <f t="shared" si="287"/>
        <v>-5.2880000000000003</v>
      </c>
      <c r="AX115" s="43">
        <f t="shared" si="281"/>
        <v>-108.84022615669579</v>
      </c>
      <c r="AY115" s="43"/>
      <c r="AZ115" s="43">
        <f t="shared" ref="AZ115:BA115" si="479">AZ114</f>
        <v>17</v>
      </c>
      <c r="BA115" s="43">
        <f t="shared" si="479"/>
        <v>-7.5</v>
      </c>
      <c r="BB115" s="43"/>
      <c r="BC115" s="55"/>
      <c r="BD115" s="54">
        <f t="shared" si="283"/>
        <v>-108.84022615669579</v>
      </c>
      <c r="BF115" s="30">
        <f t="shared" ref="BF115:BG115" si="480">BF114</f>
        <v>8</v>
      </c>
      <c r="BG115" s="30">
        <f t="shared" si="480"/>
        <v>-6</v>
      </c>
    </row>
    <row r="116" spans="27:60">
      <c r="AA116" s="30">
        <f t="shared" si="276"/>
        <v>-12.784355316726112</v>
      </c>
      <c r="AB116" s="30">
        <v>0.49</v>
      </c>
      <c r="AC116">
        <f t="shared" si="318"/>
        <v>0.5</v>
      </c>
      <c r="AD116">
        <f t="shared" si="319"/>
        <v>-1.5</v>
      </c>
      <c r="AE116" s="30">
        <f t="shared" si="320"/>
        <v>-1.2549999999999999</v>
      </c>
      <c r="AL116" s="30">
        <f t="shared" si="277"/>
        <v>-109.07465117224177</v>
      </c>
      <c r="AM116" s="30">
        <v>0.94799999999999995</v>
      </c>
      <c r="AN116" s="30">
        <f t="shared" ref="AN116:AO116" si="481">AN115</f>
        <v>10</v>
      </c>
      <c r="AO116" s="30">
        <f t="shared" si="481"/>
        <v>-5</v>
      </c>
      <c r="AP116" s="30">
        <f t="shared" si="291"/>
        <v>4.4800000000000004</v>
      </c>
      <c r="AR116" s="30">
        <f t="shared" si="279"/>
        <v>-108.32465117224177</v>
      </c>
      <c r="AS116" s="30">
        <v>0.38900000000000001</v>
      </c>
      <c r="AT116" s="30">
        <f t="shared" ref="AT116:AU116" si="482">AT115</f>
        <v>8</v>
      </c>
      <c r="AU116" s="30">
        <f t="shared" si="482"/>
        <v>-10</v>
      </c>
      <c r="AV116" s="30">
        <f t="shared" si="287"/>
        <v>-6.8879999999999999</v>
      </c>
      <c r="AX116" s="43">
        <f t="shared" si="281"/>
        <v>-108.32465117224177</v>
      </c>
      <c r="AY116" s="43"/>
      <c r="AZ116" s="43">
        <f t="shared" ref="AZ116:BA116" si="483">AZ115</f>
        <v>17</v>
      </c>
      <c r="BA116" s="43">
        <f t="shared" si="483"/>
        <v>-7.5</v>
      </c>
      <c r="BB116" s="43"/>
      <c r="BC116" s="55"/>
      <c r="BD116" s="54">
        <f t="shared" si="283"/>
        <v>-108.32465117224177</v>
      </c>
      <c r="BF116" s="30">
        <f t="shared" ref="BF116:BG116" si="484">BF115</f>
        <v>8</v>
      </c>
      <c r="BG116" s="30">
        <f t="shared" si="484"/>
        <v>-6</v>
      </c>
    </row>
    <row r="117" spans="27:60">
      <c r="AA117" s="30">
        <f t="shared" si="276"/>
        <v>-11.237630363364062</v>
      </c>
      <c r="AB117" s="30">
        <v>0.38500000000000001</v>
      </c>
      <c r="AC117">
        <f t="shared" si="318"/>
        <v>0.5</v>
      </c>
      <c r="AD117">
        <f t="shared" si="319"/>
        <v>-1.5</v>
      </c>
      <c r="AE117" s="30">
        <f t="shared" si="320"/>
        <v>-1.3075000000000001</v>
      </c>
      <c r="AL117" s="30">
        <f t="shared" si="277"/>
        <v>-108.55907618778775</v>
      </c>
      <c r="AM117" s="30">
        <v>0.69599999999999995</v>
      </c>
      <c r="AN117" s="30">
        <f t="shared" ref="AN117:AO117" si="485">AN116</f>
        <v>10</v>
      </c>
      <c r="AO117" s="30">
        <f t="shared" si="485"/>
        <v>-5</v>
      </c>
      <c r="AP117" s="30">
        <f t="shared" si="291"/>
        <v>1.9599999999999991</v>
      </c>
      <c r="AR117" s="30">
        <f t="shared" si="279"/>
        <v>-107.80907618778775</v>
      </c>
      <c r="AS117" s="30">
        <v>-0.51100000000000001</v>
      </c>
      <c r="AT117" s="30">
        <f t="shared" ref="AT117:AU117" si="486">AT116</f>
        <v>8</v>
      </c>
      <c r="AU117" s="30">
        <f t="shared" si="486"/>
        <v>-10</v>
      </c>
      <c r="AV117" s="30">
        <f t="shared" si="287"/>
        <v>-14.088000000000001</v>
      </c>
      <c r="AX117" s="43">
        <f t="shared" si="281"/>
        <v>-107.80907618778775</v>
      </c>
      <c r="AY117" s="43"/>
      <c r="AZ117" s="43">
        <f t="shared" ref="AZ117:BA117" si="487">AZ116</f>
        <v>17</v>
      </c>
      <c r="BA117" s="43">
        <f t="shared" si="487"/>
        <v>-7.5</v>
      </c>
      <c r="BB117" s="43"/>
      <c r="BC117" s="55"/>
      <c r="BD117" s="54">
        <f t="shared" si="283"/>
        <v>-107.80907618778775</v>
      </c>
      <c r="BF117" s="30">
        <f t="shared" ref="BF117:BG117" si="488">BF116</f>
        <v>8</v>
      </c>
      <c r="BG117" s="30">
        <f t="shared" si="488"/>
        <v>-6</v>
      </c>
    </row>
    <row r="118" spans="27:60">
      <c r="AA118" s="30">
        <f t="shared" si="276"/>
        <v>-9.6909054100020118</v>
      </c>
      <c r="AB118" s="30">
        <v>-1.6E-2</v>
      </c>
      <c r="AC118">
        <f t="shared" si="318"/>
        <v>0.5</v>
      </c>
      <c r="AD118">
        <f t="shared" si="319"/>
        <v>-1.5</v>
      </c>
      <c r="AE118" s="30">
        <f t="shared" si="320"/>
        <v>-1.508</v>
      </c>
      <c r="AL118" s="30">
        <f t="shared" si="277"/>
        <v>-108.04350120333373</v>
      </c>
      <c r="AM118" s="30">
        <v>-0.129</v>
      </c>
      <c r="AN118" s="30">
        <f t="shared" ref="AN118:AO118" si="489">AN117</f>
        <v>10</v>
      </c>
      <c r="AO118" s="30">
        <f t="shared" si="489"/>
        <v>-5</v>
      </c>
      <c r="AP118" s="30">
        <f t="shared" si="291"/>
        <v>-6.29</v>
      </c>
      <c r="AR118" s="30">
        <f t="shared" si="279"/>
        <v>-107.29350120333373</v>
      </c>
      <c r="AS118" s="30">
        <v>-0.93300000000000005</v>
      </c>
      <c r="AT118" s="30">
        <f t="shared" ref="AT118:AU118" si="490">AT117</f>
        <v>8</v>
      </c>
      <c r="AU118" s="30">
        <f t="shared" si="490"/>
        <v>-10</v>
      </c>
      <c r="AV118" s="30">
        <f t="shared" si="287"/>
        <v>-17.463999999999999</v>
      </c>
      <c r="AX118" s="43">
        <f t="shared" si="281"/>
        <v>-107.29350120333373</v>
      </c>
      <c r="AY118" s="43"/>
      <c r="AZ118" s="43">
        <f t="shared" ref="AZ118:BA118" si="491">AZ117</f>
        <v>17</v>
      </c>
      <c r="BA118" s="43">
        <f t="shared" si="491"/>
        <v>-7.5</v>
      </c>
      <c r="BB118" s="43"/>
      <c r="BC118" s="55"/>
      <c r="BD118" s="54">
        <f t="shared" si="283"/>
        <v>-107.29350120333373</v>
      </c>
      <c r="BE118" s="30">
        <v>0.39</v>
      </c>
      <c r="BF118" s="30">
        <f t="shared" ref="BF118:BG118" si="492">BF117</f>
        <v>8</v>
      </c>
      <c r="BG118" s="30">
        <f t="shared" si="492"/>
        <v>-6</v>
      </c>
      <c r="BH118" s="30">
        <f t="shared" ref="BH118:BH132" si="493">(BE118*BF118) + BG118</f>
        <v>-2.88</v>
      </c>
    </row>
    <row r="119" spans="27:60">
      <c r="AA119" s="30">
        <f t="shared" si="276"/>
        <v>-8.1441804566399618</v>
      </c>
      <c r="AB119" s="30">
        <v>-0.19700000000000001</v>
      </c>
      <c r="AC119">
        <f t="shared" si="318"/>
        <v>0.5</v>
      </c>
      <c r="AD119">
        <f t="shared" si="319"/>
        <v>-1.5</v>
      </c>
      <c r="AE119" s="30">
        <f t="shared" si="320"/>
        <v>-1.5985</v>
      </c>
      <c r="AL119" s="30">
        <f t="shared" si="277"/>
        <v>-107.52792621887971</v>
      </c>
      <c r="AM119" s="30">
        <v>-0.65100000000000002</v>
      </c>
      <c r="AN119" s="30">
        <f t="shared" ref="AN119:AO119" si="494">AN118</f>
        <v>10</v>
      </c>
      <c r="AO119" s="30">
        <f t="shared" si="494"/>
        <v>-5</v>
      </c>
      <c r="AP119" s="30">
        <f t="shared" si="291"/>
        <v>-11.51</v>
      </c>
      <c r="AR119" s="30">
        <f t="shared" si="279"/>
        <v>-106.77792621887971</v>
      </c>
      <c r="AS119" s="30">
        <v>-0.95599999999999996</v>
      </c>
      <c r="AT119" s="30">
        <f t="shared" ref="AT119:AU119" si="495">AT118</f>
        <v>8</v>
      </c>
      <c r="AU119" s="30">
        <f t="shared" si="495"/>
        <v>-10</v>
      </c>
      <c r="AV119" s="30">
        <f t="shared" si="287"/>
        <v>-17.648</v>
      </c>
      <c r="AX119" s="43">
        <f t="shared" si="281"/>
        <v>-106.77792621887971</v>
      </c>
      <c r="AY119" s="43"/>
      <c r="AZ119" s="43">
        <f t="shared" ref="AZ119:BA119" si="496">AZ118</f>
        <v>17</v>
      </c>
      <c r="BA119" s="43">
        <f t="shared" si="496"/>
        <v>-7.5</v>
      </c>
      <c r="BB119" s="43"/>
      <c r="BC119" s="55"/>
      <c r="BD119" s="54">
        <f t="shared" si="283"/>
        <v>-106.77792621887971</v>
      </c>
      <c r="BE119" s="30">
        <v>-0.77</v>
      </c>
      <c r="BF119" s="30">
        <f t="shared" ref="BF119:BG119" si="497">BF118</f>
        <v>8</v>
      </c>
      <c r="BG119" s="30">
        <f t="shared" si="497"/>
        <v>-6</v>
      </c>
      <c r="BH119" s="30">
        <f t="shared" si="493"/>
        <v>-12.16</v>
      </c>
    </row>
    <row r="120" spans="27:60">
      <c r="AA120" s="30">
        <f t="shared" si="276"/>
        <v>-6.5974555032779119</v>
      </c>
      <c r="AB120" s="30">
        <v>-0.21299999999999999</v>
      </c>
      <c r="AC120">
        <f t="shared" si="318"/>
        <v>0.5</v>
      </c>
      <c r="AD120">
        <f t="shared" si="319"/>
        <v>-1.5</v>
      </c>
      <c r="AE120" s="30">
        <f t="shared" si="320"/>
        <v>-1.6065</v>
      </c>
      <c r="AL120" s="30">
        <f t="shared" si="277"/>
        <v>-107.01235123442569</v>
      </c>
      <c r="AM120" s="30">
        <v>-0.754</v>
      </c>
      <c r="AN120" s="30">
        <f t="shared" ref="AN120:AO120" si="498">AN119</f>
        <v>10</v>
      </c>
      <c r="AO120" s="30">
        <f t="shared" si="498"/>
        <v>-5</v>
      </c>
      <c r="AP120" s="30">
        <f t="shared" si="291"/>
        <v>-12.54</v>
      </c>
      <c r="AR120" s="30">
        <f t="shared" si="279"/>
        <v>-106.26235123442569</v>
      </c>
      <c r="AS120" s="30">
        <v>-6.7000000000000004E-2</v>
      </c>
      <c r="AT120" s="30">
        <f t="shared" ref="AT120:AU120" si="499">AT119</f>
        <v>8</v>
      </c>
      <c r="AU120" s="30">
        <f t="shared" si="499"/>
        <v>-10</v>
      </c>
      <c r="AV120" s="30">
        <f t="shared" si="287"/>
        <v>-10.536</v>
      </c>
      <c r="AX120" s="43">
        <f t="shared" si="281"/>
        <v>-106.26235123442569</v>
      </c>
      <c r="AY120" s="43"/>
      <c r="AZ120" s="43">
        <f t="shared" ref="AZ120:BA120" si="500">AZ119</f>
        <v>17</v>
      </c>
      <c r="BA120" s="43">
        <f t="shared" si="500"/>
        <v>-7.5</v>
      </c>
      <c r="BB120" s="43"/>
      <c r="BC120" s="55"/>
      <c r="BD120" s="54">
        <f t="shared" si="283"/>
        <v>-106.26235123442569</v>
      </c>
      <c r="BE120" s="30">
        <v>0</v>
      </c>
      <c r="BF120" s="30">
        <f t="shared" ref="BF120:BG120" si="501">BF119</f>
        <v>8</v>
      </c>
      <c r="BG120" s="30">
        <f t="shared" si="501"/>
        <v>-6</v>
      </c>
      <c r="BH120" s="30">
        <f t="shared" si="493"/>
        <v>-6</v>
      </c>
    </row>
    <row r="121" spans="27:60">
      <c r="AL121" s="30">
        <f t="shared" si="277"/>
        <v>-106.49677624997167</v>
      </c>
      <c r="AM121" s="30">
        <v>-0.38100000000000001</v>
      </c>
      <c r="AN121" s="30">
        <f t="shared" ref="AN121:AO121" si="502">AN120</f>
        <v>10</v>
      </c>
      <c r="AO121" s="30">
        <f t="shared" si="502"/>
        <v>-5</v>
      </c>
      <c r="AP121" s="30">
        <f t="shared" si="291"/>
        <v>-8.81</v>
      </c>
      <c r="AR121" s="30">
        <f t="shared" si="279"/>
        <v>-105.74677624997167</v>
      </c>
      <c r="AS121" s="30">
        <v>0.45600000000000002</v>
      </c>
      <c r="AT121" s="30">
        <f t="shared" ref="AT121:AU121" si="503">AT120</f>
        <v>8</v>
      </c>
      <c r="AU121" s="30">
        <f t="shared" si="503"/>
        <v>-10</v>
      </c>
      <c r="AV121" s="30">
        <f t="shared" si="287"/>
        <v>-6.3520000000000003</v>
      </c>
      <c r="AX121" s="43">
        <f t="shared" si="281"/>
        <v>-105.74677624997167</v>
      </c>
      <c r="AY121" s="43"/>
      <c r="AZ121" s="43">
        <f t="shared" ref="AZ121:BA121" si="504">AZ120</f>
        <v>17</v>
      </c>
      <c r="BA121" s="43">
        <f t="shared" si="504"/>
        <v>-7.5</v>
      </c>
      <c r="BB121" s="43"/>
      <c r="BC121" s="55"/>
      <c r="BD121" s="54">
        <f t="shared" si="283"/>
        <v>-105.74677624997167</v>
      </c>
      <c r="BE121" s="30">
        <v>0.13</v>
      </c>
      <c r="BF121" s="30">
        <f t="shared" ref="BF121:BG121" si="505">BF120</f>
        <v>8</v>
      </c>
      <c r="BG121" s="30">
        <f t="shared" si="505"/>
        <v>-6</v>
      </c>
      <c r="BH121" s="30">
        <f t="shared" si="493"/>
        <v>-4.96</v>
      </c>
    </row>
    <row r="122" spans="27:60">
      <c r="AL122" s="30">
        <f t="shared" si="277"/>
        <v>-105.98120126551765</v>
      </c>
      <c r="AM122" s="30">
        <v>-9.8000000000000004E-2</v>
      </c>
      <c r="AN122" s="30">
        <f t="shared" ref="AN122:AO122" si="506">AN121</f>
        <v>10</v>
      </c>
      <c r="AO122" s="30">
        <f t="shared" si="506"/>
        <v>-5</v>
      </c>
      <c r="AP122" s="30">
        <f t="shared" si="291"/>
        <v>-5.98</v>
      </c>
      <c r="AR122" s="30">
        <f t="shared" si="279"/>
        <v>-105.23120126551765</v>
      </c>
      <c r="AS122" s="30">
        <v>0.77800000000000002</v>
      </c>
      <c r="AT122" s="30">
        <f t="shared" ref="AT122:AU122" si="507">AT121</f>
        <v>8</v>
      </c>
      <c r="AU122" s="30">
        <f t="shared" si="507"/>
        <v>-10</v>
      </c>
      <c r="AV122" s="30">
        <f t="shared" si="287"/>
        <v>-3.7759999999999998</v>
      </c>
      <c r="AX122" s="43">
        <f t="shared" si="281"/>
        <v>-105.23120126551765</v>
      </c>
      <c r="AY122" s="43"/>
      <c r="AZ122" s="43">
        <f t="shared" ref="AZ122:BA122" si="508">AZ121</f>
        <v>17</v>
      </c>
      <c r="BA122" s="43">
        <f t="shared" si="508"/>
        <v>-7.5</v>
      </c>
      <c r="BB122" s="43"/>
      <c r="BC122" s="55"/>
      <c r="BD122" s="54">
        <f t="shared" si="283"/>
        <v>-105.23120126551765</v>
      </c>
      <c r="BE122" s="30">
        <v>-0.02</v>
      </c>
      <c r="BF122" s="30">
        <f t="shared" ref="BF122:BG122" si="509">BF121</f>
        <v>8</v>
      </c>
      <c r="BG122" s="30">
        <f t="shared" si="509"/>
        <v>-6</v>
      </c>
      <c r="BH122" s="30">
        <f t="shared" si="493"/>
        <v>-6.16</v>
      </c>
    </row>
    <row r="123" spans="27:60">
      <c r="AL123" s="30">
        <f t="shared" si="277"/>
        <v>-105.46562628106363</v>
      </c>
      <c r="AM123" s="30">
        <v>0.16500000000000001</v>
      </c>
      <c r="AN123" s="30">
        <f t="shared" ref="AN123:AO123" si="510">AN122</f>
        <v>10</v>
      </c>
      <c r="AO123" s="30">
        <f t="shared" si="510"/>
        <v>-5</v>
      </c>
      <c r="AP123" s="30">
        <f t="shared" si="291"/>
        <v>-3.3499999999999996</v>
      </c>
      <c r="AR123" s="30">
        <f t="shared" si="279"/>
        <v>-104.71562628106363</v>
      </c>
      <c r="AS123" s="30">
        <v>0.33300000000000002</v>
      </c>
      <c r="AT123" s="30">
        <f t="shared" ref="AT123:AU123" si="511">AT122</f>
        <v>8</v>
      </c>
      <c r="AU123" s="30">
        <f t="shared" si="511"/>
        <v>-10</v>
      </c>
      <c r="AV123" s="30">
        <f t="shared" si="287"/>
        <v>-7.3360000000000003</v>
      </c>
      <c r="AX123" s="43">
        <f t="shared" si="281"/>
        <v>-104.71562628106363</v>
      </c>
      <c r="AY123" s="43"/>
      <c r="AZ123" s="43">
        <f t="shared" ref="AZ123:BA123" si="512">AZ122</f>
        <v>17</v>
      </c>
      <c r="BA123" s="43">
        <f t="shared" si="512"/>
        <v>-7.5</v>
      </c>
      <c r="BB123" s="43"/>
      <c r="BC123" s="55"/>
      <c r="BD123" s="54">
        <f t="shared" si="283"/>
        <v>-104.71562628106363</v>
      </c>
      <c r="BE123" s="30">
        <v>-0.04</v>
      </c>
      <c r="BF123" s="30">
        <f t="shared" ref="BF123:BG123" si="513">BF122</f>
        <v>8</v>
      </c>
      <c r="BG123" s="30">
        <f t="shared" si="513"/>
        <v>-6</v>
      </c>
      <c r="BH123" s="30">
        <f t="shared" si="493"/>
        <v>-6.32</v>
      </c>
    </row>
    <row r="124" spans="27:60">
      <c r="AL124" s="30">
        <f t="shared" si="277"/>
        <v>-104.95005129660962</v>
      </c>
      <c r="AM124" s="30">
        <v>0.26300000000000001</v>
      </c>
      <c r="AN124" s="30">
        <f t="shared" ref="AN124:AO124" si="514">AN123</f>
        <v>10</v>
      </c>
      <c r="AO124" s="30">
        <f t="shared" si="514"/>
        <v>-5</v>
      </c>
      <c r="AP124" s="30">
        <f t="shared" si="291"/>
        <v>-2.37</v>
      </c>
      <c r="AR124" s="30">
        <f t="shared" si="279"/>
        <v>-104.20005129660962</v>
      </c>
      <c r="AS124" s="30">
        <v>-3.3000000000000002E-2</v>
      </c>
      <c r="AT124" s="30">
        <f t="shared" ref="AT124:AU124" si="515">AT123</f>
        <v>8</v>
      </c>
      <c r="AU124" s="30">
        <f t="shared" si="515"/>
        <v>-10</v>
      </c>
      <c r="AV124" s="30">
        <f t="shared" si="287"/>
        <v>-10.263999999999999</v>
      </c>
      <c r="AX124" s="43">
        <f t="shared" si="281"/>
        <v>-104.20005129660962</v>
      </c>
      <c r="AY124" s="43"/>
      <c r="AZ124" s="43">
        <f t="shared" ref="AZ124:BA124" si="516">AZ123</f>
        <v>17</v>
      </c>
      <c r="BA124" s="43">
        <f t="shared" si="516"/>
        <v>-7.5</v>
      </c>
      <c r="BB124" s="43"/>
      <c r="BC124" s="55"/>
      <c r="BD124" s="54">
        <f t="shared" si="283"/>
        <v>-104.20005129660962</v>
      </c>
      <c r="BE124" s="30">
        <v>0.42</v>
      </c>
      <c r="BF124" s="30">
        <f t="shared" ref="BF124:BG124" si="517">BF123</f>
        <v>8</v>
      </c>
      <c r="BG124" s="30">
        <f t="shared" si="517"/>
        <v>-6</v>
      </c>
      <c r="BH124" s="30">
        <f t="shared" si="493"/>
        <v>-2.64</v>
      </c>
    </row>
    <row r="125" spans="27:60">
      <c r="AL125" s="30">
        <f t="shared" si="277"/>
        <v>-104.4344763121556</v>
      </c>
      <c r="AM125" s="30">
        <v>0.42299999999999999</v>
      </c>
      <c r="AN125" s="30">
        <f t="shared" ref="AN125:AO125" si="518">AN124</f>
        <v>10</v>
      </c>
      <c r="AO125" s="30">
        <f t="shared" si="518"/>
        <v>-5</v>
      </c>
      <c r="AP125" s="30">
        <f t="shared" si="291"/>
        <v>-0.77000000000000046</v>
      </c>
      <c r="AR125" s="30">
        <f t="shared" si="279"/>
        <v>-103.6844763121556</v>
      </c>
      <c r="AS125" s="30">
        <v>-0.311</v>
      </c>
      <c r="AT125" s="30">
        <f t="shared" ref="AT125:AU125" si="519">AT124</f>
        <v>8</v>
      </c>
      <c r="AU125" s="30">
        <f t="shared" si="519"/>
        <v>-10</v>
      </c>
      <c r="AV125" s="30">
        <f t="shared" si="287"/>
        <v>-12.488</v>
      </c>
      <c r="AX125" s="43">
        <f t="shared" si="281"/>
        <v>-103.6844763121556</v>
      </c>
      <c r="AY125" s="43"/>
      <c r="AZ125" s="43">
        <f t="shared" ref="AZ125:BA125" si="520">AZ124</f>
        <v>17</v>
      </c>
      <c r="BA125" s="43">
        <f t="shared" si="520"/>
        <v>-7.5</v>
      </c>
      <c r="BB125" s="43"/>
      <c r="BC125" s="55"/>
      <c r="BD125" s="54">
        <f t="shared" si="283"/>
        <v>-103.6844763121556</v>
      </c>
      <c r="BE125" s="30">
        <v>-0.35</v>
      </c>
      <c r="BF125" s="30">
        <f t="shared" ref="BF125:BG125" si="521">BF124</f>
        <v>8</v>
      </c>
      <c r="BG125" s="30">
        <f t="shared" si="521"/>
        <v>-6</v>
      </c>
      <c r="BH125" s="30">
        <f t="shared" si="493"/>
        <v>-8.8000000000000007</v>
      </c>
    </row>
    <row r="126" spans="27:60">
      <c r="AL126" s="30">
        <f t="shared" si="277"/>
        <v>-103.91890132770158</v>
      </c>
      <c r="AM126" s="30">
        <v>0.45700000000000002</v>
      </c>
      <c r="AN126" s="30">
        <f t="shared" ref="AN126:AO126" si="522">AN125</f>
        <v>10</v>
      </c>
      <c r="AO126" s="30">
        <f t="shared" si="522"/>
        <v>-5</v>
      </c>
      <c r="AP126" s="30">
        <f t="shared" si="291"/>
        <v>-0.42999999999999972</v>
      </c>
      <c r="AR126" s="30">
        <f t="shared" si="279"/>
        <v>-103.16890132770158</v>
      </c>
      <c r="AS126" s="30">
        <v>-0.24399999999999999</v>
      </c>
      <c r="AT126" s="30">
        <f t="shared" ref="AT126:AU126" si="523">AT125</f>
        <v>8</v>
      </c>
      <c r="AU126" s="30">
        <f t="shared" si="523"/>
        <v>-10</v>
      </c>
      <c r="AV126" s="30">
        <f t="shared" si="287"/>
        <v>-11.952</v>
      </c>
      <c r="AX126" s="43">
        <f t="shared" si="281"/>
        <v>-103.16890132770158</v>
      </c>
      <c r="AY126" s="43"/>
      <c r="AZ126" s="43">
        <f t="shared" ref="AZ126:BA126" si="524">AZ125</f>
        <v>17</v>
      </c>
      <c r="BA126" s="43">
        <f t="shared" si="524"/>
        <v>-7.5</v>
      </c>
      <c r="BB126" s="43"/>
      <c r="BC126" s="55"/>
      <c r="BD126" s="54">
        <f t="shared" si="283"/>
        <v>-103.16890132770158</v>
      </c>
      <c r="BE126" s="30">
        <v>-0.05</v>
      </c>
      <c r="BF126" s="30">
        <f t="shared" ref="BF126:BG126" si="525">BF125</f>
        <v>8</v>
      </c>
      <c r="BG126" s="30">
        <f t="shared" si="525"/>
        <v>-6</v>
      </c>
      <c r="BH126" s="30">
        <f t="shared" si="493"/>
        <v>-6.4</v>
      </c>
    </row>
    <row r="127" spans="27:60">
      <c r="AL127" s="30">
        <f t="shared" si="277"/>
        <v>-103.40332634324756</v>
      </c>
      <c r="AM127" s="30">
        <v>0.32700000000000001</v>
      </c>
      <c r="AN127" s="30">
        <f t="shared" ref="AN127:AO127" si="526">AN126</f>
        <v>10</v>
      </c>
      <c r="AO127" s="30">
        <f t="shared" si="526"/>
        <v>-5</v>
      </c>
      <c r="AP127" s="30">
        <f t="shared" si="291"/>
        <v>-1.73</v>
      </c>
      <c r="AR127" s="30">
        <f t="shared" si="279"/>
        <v>-102.65332634324756</v>
      </c>
      <c r="AS127" s="30">
        <v>3.3000000000000002E-2</v>
      </c>
      <c r="AT127" s="30">
        <f t="shared" ref="AT127:AU127" si="527">AT126</f>
        <v>8</v>
      </c>
      <c r="AU127" s="30">
        <f t="shared" si="527"/>
        <v>-10</v>
      </c>
      <c r="AV127" s="30">
        <f t="shared" si="287"/>
        <v>-9.7360000000000007</v>
      </c>
      <c r="AX127" s="43">
        <f t="shared" si="281"/>
        <v>-102.65332634324756</v>
      </c>
      <c r="AY127" s="43"/>
      <c r="AZ127" s="43">
        <f t="shared" ref="AZ127:BA127" si="528">AZ126</f>
        <v>17</v>
      </c>
      <c r="BA127" s="43">
        <f t="shared" si="528"/>
        <v>-7.5</v>
      </c>
      <c r="BB127" s="43"/>
      <c r="BC127" s="55"/>
      <c r="BD127" s="54">
        <f t="shared" si="283"/>
        <v>-102.65332634324756</v>
      </c>
      <c r="BE127" s="30">
        <v>0.37</v>
      </c>
      <c r="BF127" s="30">
        <f t="shared" ref="BF127:BG127" si="529">BF126</f>
        <v>8</v>
      </c>
      <c r="BG127" s="30">
        <f t="shared" si="529"/>
        <v>-6</v>
      </c>
      <c r="BH127" s="30">
        <f t="shared" si="493"/>
        <v>-3.04</v>
      </c>
    </row>
    <row r="128" spans="27:60">
      <c r="AL128" s="30">
        <f t="shared" si="277"/>
        <v>-102.88775135879354</v>
      </c>
      <c r="AM128" s="30">
        <v>1.9E-2</v>
      </c>
      <c r="AN128" s="30">
        <f t="shared" ref="AN128:AO128" si="530">AN127</f>
        <v>10</v>
      </c>
      <c r="AO128" s="30">
        <f t="shared" si="530"/>
        <v>-5</v>
      </c>
      <c r="AP128" s="30">
        <f t="shared" si="291"/>
        <v>-4.8099999999999996</v>
      </c>
      <c r="AR128" s="30">
        <f t="shared" si="279"/>
        <v>-102.13775135879354</v>
      </c>
      <c r="AS128" s="30">
        <v>0.222</v>
      </c>
      <c r="AT128" s="30">
        <f t="shared" ref="AT128:AU128" si="531">AT127</f>
        <v>8</v>
      </c>
      <c r="AU128" s="30">
        <f t="shared" si="531"/>
        <v>-10</v>
      </c>
      <c r="AV128" s="30">
        <f t="shared" si="287"/>
        <v>-8.2240000000000002</v>
      </c>
      <c r="AX128" s="43">
        <f t="shared" si="281"/>
        <v>-102.13775135879354</v>
      </c>
      <c r="AY128" s="43"/>
      <c r="AZ128" s="43">
        <f t="shared" ref="AZ128:BA128" si="532">AZ127</f>
        <v>17</v>
      </c>
      <c r="BA128" s="43">
        <f t="shared" si="532"/>
        <v>-7.5</v>
      </c>
      <c r="BB128" s="43"/>
      <c r="BC128" s="55"/>
      <c r="BD128" s="54">
        <f t="shared" si="283"/>
        <v>-102.13775135879354</v>
      </c>
      <c r="BE128" s="30">
        <v>0.41</v>
      </c>
      <c r="BF128" s="30">
        <f t="shared" ref="BF128:BG128" si="533">BF127</f>
        <v>8</v>
      </c>
      <c r="BG128" s="30">
        <f t="shared" si="533"/>
        <v>-6</v>
      </c>
      <c r="BH128" s="30">
        <f t="shared" si="493"/>
        <v>-2.72</v>
      </c>
    </row>
    <row r="129" spans="38:60">
      <c r="AL129" s="30">
        <f t="shared" si="277"/>
        <v>-102.37217637433952</v>
      </c>
      <c r="AM129" s="30">
        <v>-0.28399999999999997</v>
      </c>
      <c r="AN129" s="30">
        <f t="shared" ref="AN129:AO129" si="534">AN128</f>
        <v>10</v>
      </c>
      <c r="AO129" s="30">
        <f t="shared" si="534"/>
        <v>-5</v>
      </c>
      <c r="AP129" s="30">
        <f t="shared" si="291"/>
        <v>-7.84</v>
      </c>
      <c r="AR129" s="30">
        <f t="shared" si="279"/>
        <v>-101.62217637433952</v>
      </c>
      <c r="AS129" s="30">
        <v>0.3</v>
      </c>
      <c r="AT129" s="30">
        <f t="shared" ref="AT129:AU129" si="535">AT128</f>
        <v>8</v>
      </c>
      <c r="AU129" s="30">
        <f t="shared" si="535"/>
        <v>-10</v>
      </c>
      <c r="AV129" s="30">
        <f t="shared" si="287"/>
        <v>-7.6</v>
      </c>
      <c r="AX129" s="43">
        <f t="shared" si="281"/>
        <v>-101.62217637433952</v>
      </c>
      <c r="AY129" s="43"/>
      <c r="AZ129" s="43">
        <f t="shared" ref="AZ129:BA129" si="536">AZ128</f>
        <v>17</v>
      </c>
      <c r="BA129" s="43">
        <f t="shared" si="536"/>
        <v>-7.5</v>
      </c>
      <c r="BB129" s="43"/>
      <c r="BC129" s="55"/>
      <c r="BD129" s="54">
        <f t="shared" si="283"/>
        <v>-101.62217637433952</v>
      </c>
      <c r="BE129" s="30">
        <v>-0.66</v>
      </c>
      <c r="BF129" s="30">
        <f t="shared" ref="BF129:BG129" si="537">BF128</f>
        <v>8</v>
      </c>
      <c r="BG129" s="30">
        <f t="shared" si="537"/>
        <v>-6</v>
      </c>
      <c r="BH129" s="30">
        <f t="shared" si="493"/>
        <v>-11.280000000000001</v>
      </c>
    </row>
    <row r="130" spans="38:60">
      <c r="AL130" s="30">
        <f t="shared" si="277"/>
        <v>-101.8566013898855</v>
      </c>
      <c r="AM130" s="30">
        <v>-0.311</v>
      </c>
      <c r="AN130" s="30">
        <f t="shared" ref="AN130:AO130" si="538">AN129</f>
        <v>10</v>
      </c>
      <c r="AO130" s="30">
        <f t="shared" si="538"/>
        <v>-5</v>
      </c>
      <c r="AP130" s="30">
        <f t="shared" si="291"/>
        <v>-8.11</v>
      </c>
      <c r="AR130" s="30">
        <f t="shared" si="279"/>
        <v>-101.1066013898855</v>
      </c>
      <c r="AS130" s="30">
        <v>-0.05</v>
      </c>
      <c r="AT130" s="30">
        <f t="shared" ref="AT130:AU130" si="539">AT129</f>
        <v>8</v>
      </c>
      <c r="AU130" s="30">
        <f t="shared" si="539"/>
        <v>-10</v>
      </c>
      <c r="AV130" s="30">
        <f t="shared" si="287"/>
        <v>-10.4</v>
      </c>
      <c r="AX130" s="43">
        <f t="shared" si="281"/>
        <v>-101.1066013898855</v>
      </c>
      <c r="AY130" s="43"/>
      <c r="AZ130" s="43">
        <f t="shared" ref="AZ130:BA130" si="540">AZ129</f>
        <v>17</v>
      </c>
      <c r="BA130" s="43">
        <f t="shared" si="540"/>
        <v>-7.5</v>
      </c>
      <c r="BB130" s="43"/>
      <c r="BC130" s="55"/>
      <c r="BD130" s="54">
        <f t="shared" si="283"/>
        <v>-101.1066013898855</v>
      </c>
      <c r="BE130" s="30">
        <v>-0.1</v>
      </c>
      <c r="BF130" s="30">
        <f t="shared" ref="BF130:BG130" si="541">BF129</f>
        <v>8</v>
      </c>
      <c r="BG130" s="30">
        <f t="shared" si="541"/>
        <v>-6</v>
      </c>
      <c r="BH130" s="30">
        <f t="shared" si="493"/>
        <v>-6.8</v>
      </c>
    </row>
    <row r="131" spans="38:60">
      <c r="AL131" s="30">
        <f t="shared" si="277"/>
        <v>-101.34102640543148</v>
      </c>
      <c r="AM131" s="30">
        <v>-0.252</v>
      </c>
      <c r="AN131" s="30">
        <f t="shared" ref="AN131:AO131" si="542">AN130</f>
        <v>10</v>
      </c>
      <c r="AO131" s="30">
        <f t="shared" si="542"/>
        <v>-5</v>
      </c>
      <c r="AP131" s="30">
        <f t="shared" si="291"/>
        <v>-7.52</v>
      </c>
      <c r="AR131" s="30">
        <f t="shared" si="279"/>
        <v>-100.59102640543148</v>
      </c>
      <c r="AS131" s="30">
        <v>-9.4E-2</v>
      </c>
      <c r="AT131" s="30">
        <f t="shared" ref="AT131:AU131" si="543">AT130</f>
        <v>8</v>
      </c>
      <c r="AU131" s="30">
        <f t="shared" si="543"/>
        <v>-10</v>
      </c>
      <c r="AV131" s="30">
        <f t="shared" si="287"/>
        <v>-10.752000000000001</v>
      </c>
      <c r="AX131" s="43">
        <f t="shared" si="281"/>
        <v>-100.59102640543148</v>
      </c>
      <c r="AY131" s="43"/>
      <c r="AZ131" s="43">
        <f t="shared" ref="AZ131:BA131" si="544">AZ130</f>
        <v>17</v>
      </c>
      <c r="BA131" s="43">
        <f t="shared" si="544"/>
        <v>-7.5</v>
      </c>
      <c r="BB131" s="43"/>
      <c r="BC131" s="55"/>
      <c r="BD131" s="54">
        <f t="shared" si="283"/>
        <v>-100.59102640543148</v>
      </c>
      <c r="BE131" s="30">
        <v>0.12</v>
      </c>
      <c r="BF131" s="30">
        <f t="shared" ref="BF131:BG131" si="545">BF130</f>
        <v>8</v>
      </c>
      <c r="BG131" s="30">
        <f t="shared" si="545"/>
        <v>-6</v>
      </c>
      <c r="BH131" s="30">
        <f t="shared" si="493"/>
        <v>-5.04</v>
      </c>
    </row>
    <row r="132" spans="38:60">
      <c r="AL132" s="30">
        <f t="shared" ref="AL132:AL195" si="546">AL131 +0.515574984454017</f>
        <v>-100.82545142097746</v>
      </c>
      <c r="AM132" s="30">
        <v>-8.1000000000000003E-2</v>
      </c>
      <c r="AN132" s="30">
        <f t="shared" ref="AN132:AO132" si="547">AN131</f>
        <v>10</v>
      </c>
      <c r="AO132" s="30">
        <f t="shared" si="547"/>
        <v>-5</v>
      </c>
      <c r="AP132" s="30">
        <f t="shared" si="291"/>
        <v>-5.8100000000000005</v>
      </c>
      <c r="AR132" s="30">
        <f t="shared" ref="AR132:AR195" si="548">AR131 +0.515574984454017</f>
        <v>-100.07545142097746</v>
      </c>
      <c r="AS132" s="30">
        <v>-0.05</v>
      </c>
      <c r="AT132" s="30">
        <f t="shared" ref="AT132:AU132" si="549">AT131</f>
        <v>8</v>
      </c>
      <c r="AU132" s="30">
        <f t="shared" si="549"/>
        <v>-10</v>
      </c>
      <c r="AV132" s="30">
        <f t="shared" si="287"/>
        <v>-10.4</v>
      </c>
      <c r="AX132" s="43">
        <f t="shared" ref="AX132:AX195" si="550">AX131 +0.515574984454017</f>
        <v>-100.07545142097746</v>
      </c>
      <c r="AY132" s="43"/>
      <c r="AZ132" s="43">
        <f t="shared" ref="AZ132:BA132" si="551">AZ131</f>
        <v>17</v>
      </c>
      <c r="BA132" s="43">
        <f t="shared" si="551"/>
        <v>-7.5</v>
      </c>
      <c r="BB132" s="43"/>
      <c r="BC132" s="55"/>
      <c r="BD132" s="54">
        <f t="shared" ref="BD132:BD195" si="552">BD131 +0.515574984454017</f>
        <v>-100.07545142097746</v>
      </c>
      <c r="BE132" s="30">
        <v>-0.1</v>
      </c>
      <c r="BF132" s="30">
        <f t="shared" ref="BF132:BG132" si="553">BF131</f>
        <v>8</v>
      </c>
      <c r="BG132" s="30">
        <f t="shared" si="553"/>
        <v>-6</v>
      </c>
      <c r="BH132" s="30">
        <f t="shared" si="493"/>
        <v>-6.8</v>
      </c>
    </row>
    <row r="133" spans="38:60">
      <c r="AL133" s="30">
        <f t="shared" si="546"/>
        <v>-100.30987643652344</v>
      </c>
      <c r="AM133" s="30">
        <v>-4.9000000000000002E-2</v>
      </c>
      <c r="AN133" s="30">
        <f t="shared" ref="AN133:AO133" si="554">AN132</f>
        <v>10</v>
      </c>
      <c r="AO133" s="30">
        <f t="shared" si="554"/>
        <v>-5</v>
      </c>
      <c r="AP133" s="30">
        <f t="shared" si="291"/>
        <v>-5.49</v>
      </c>
      <c r="AR133" s="30">
        <f t="shared" si="548"/>
        <v>-99.559876436523439</v>
      </c>
      <c r="AS133" s="30">
        <v>0.44400000000000001</v>
      </c>
      <c r="AT133" s="30">
        <f t="shared" ref="AT133:AU133" si="555">AT132</f>
        <v>8</v>
      </c>
      <c r="AU133" s="30">
        <f t="shared" si="555"/>
        <v>-10</v>
      </c>
      <c r="AV133" s="30">
        <f t="shared" ref="AV133:AV196" si="556">(AS133*AT133) + AU133</f>
        <v>-6.4480000000000004</v>
      </c>
      <c r="AX133" s="43">
        <f t="shared" si="550"/>
        <v>-99.559876436523439</v>
      </c>
      <c r="AY133" s="43"/>
      <c r="AZ133" s="43">
        <f t="shared" ref="AZ133:BA133" si="557">AZ132</f>
        <v>17</v>
      </c>
      <c r="BA133" s="43">
        <f t="shared" si="557"/>
        <v>-7.5</v>
      </c>
      <c r="BB133" s="43"/>
      <c r="BC133" s="55"/>
      <c r="BD133" s="54">
        <f t="shared" si="552"/>
        <v>-99.559876436523439</v>
      </c>
      <c r="BE133" s="30">
        <v>0.09</v>
      </c>
      <c r="BF133" s="30">
        <f t="shared" ref="BF133:BG133" si="558">BF132</f>
        <v>8</v>
      </c>
      <c r="BG133" s="30">
        <f t="shared" si="558"/>
        <v>-6</v>
      </c>
      <c r="BH133" s="30">
        <f t="shared" ref="BH133:BH196" si="559">(BE133*BF133) + BG133</f>
        <v>-5.28</v>
      </c>
    </row>
    <row r="134" spans="38:60">
      <c r="AL134" s="30">
        <f t="shared" si="546"/>
        <v>-99.794301452069419</v>
      </c>
      <c r="AM134" s="30">
        <v>-1.7999999999999999E-2</v>
      </c>
      <c r="AN134" s="30">
        <f t="shared" ref="AN134:AO134" si="560">AN133</f>
        <v>10</v>
      </c>
      <c r="AO134" s="30">
        <f t="shared" si="560"/>
        <v>-5</v>
      </c>
      <c r="AP134" s="30">
        <f t="shared" ref="AP134:AP197" si="561">(AM134*AN134) + AO134</f>
        <v>-5.18</v>
      </c>
      <c r="AR134" s="30">
        <f t="shared" si="548"/>
        <v>-99.044301452069419</v>
      </c>
      <c r="AS134" s="30">
        <v>0.32200000000000001</v>
      </c>
      <c r="AT134" s="30">
        <f t="shared" ref="AT134:AU134" si="562">AT133</f>
        <v>8</v>
      </c>
      <c r="AU134" s="30">
        <f t="shared" si="562"/>
        <v>-10</v>
      </c>
      <c r="AV134" s="30">
        <f t="shared" si="556"/>
        <v>-7.4239999999999995</v>
      </c>
      <c r="AX134" s="43">
        <f t="shared" si="550"/>
        <v>-99.044301452069419</v>
      </c>
      <c r="AY134" s="43"/>
      <c r="AZ134" s="43">
        <f t="shared" ref="AZ134:BA134" si="563">AZ133</f>
        <v>17</v>
      </c>
      <c r="BA134" s="43">
        <f t="shared" si="563"/>
        <v>-7.5</v>
      </c>
      <c r="BB134" s="43"/>
      <c r="BC134" s="55"/>
      <c r="BD134" s="54">
        <f t="shared" si="552"/>
        <v>-99.044301452069419</v>
      </c>
      <c r="BE134" s="30">
        <v>-7.0000000000000007E-2</v>
      </c>
      <c r="BF134" s="30">
        <f t="shared" ref="BF134:BG134" si="564">BF133</f>
        <v>8</v>
      </c>
      <c r="BG134" s="30">
        <f t="shared" si="564"/>
        <v>-6</v>
      </c>
      <c r="BH134" s="30">
        <f t="shared" si="559"/>
        <v>-6.5600000000000005</v>
      </c>
    </row>
    <row r="135" spans="38:60">
      <c r="AL135" s="30">
        <f t="shared" si="546"/>
        <v>-99.2787264676154</v>
      </c>
      <c r="AM135" s="30">
        <v>-0.03</v>
      </c>
      <c r="AN135" s="30">
        <f t="shared" ref="AN135:AO135" si="565">AN134</f>
        <v>10</v>
      </c>
      <c r="AO135" s="30">
        <f t="shared" si="565"/>
        <v>-5</v>
      </c>
      <c r="AP135" s="30">
        <f t="shared" si="561"/>
        <v>-5.3</v>
      </c>
      <c r="AR135" s="30">
        <f t="shared" si="548"/>
        <v>-98.5287264676154</v>
      </c>
      <c r="AS135" s="30">
        <v>0.189</v>
      </c>
      <c r="AT135" s="30">
        <f t="shared" ref="AT135:AU135" si="566">AT134</f>
        <v>8</v>
      </c>
      <c r="AU135" s="30">
        <f t="shared" si="566"/>
        <v>-10</v>
      </c>
      <c r="AV135" s="30">
        <f t="shared" si="556"/>
        <v>-8.4879999999999995</v>
      </c>
      <c r="AX135" s="43">
        <f t="shared" si="550"/>
        <v>-98.5287264676154</v>
      </c>
      <c r="AY135" s="43"/>
      <c r="AZ135" s="43">
        <f t="shared" ref="AZ135:BA135" si="567">AZ134</f>
        <v>17</v>
      </c>
      <c r="BA135" s="43">
        <f t="shared" si="567"/>
        <v>-7.5</v>
      </c>
      <c r="BB135" s="43"/>
      <c r="BC135" s="55"/>
      <c r="BD135" s="54">
        <f t="shared" si="552"/>
        <v>-98.5287264676154</v>
      </c>
      <c r="BE135" s="30">
        <v>-0.02</v>
      </c>
      <c r="BF135" s="30">
        <f t="shared" ref="BF135:BG135" si="568">BF134</f>
        <v>8</v>
      </c>
      <c r="BG135" s="30">
        <f t="shared" si="568"/>
        <v>-6</v>
      </c>
      <c r="BH135" s="30">
        <f t="shared" si="559"/>
        <v>-6.16</v>
      </c>
    </row>
    <row r="136" spans="38:60">
      <c r="AL136" s="30">
        <f t="shared" si="546"/>
        <v>-98.76315148316138</v>
      </c>
      <c r="AM136" s="30">
        <v>-5.0000000000000001E-3</v>
      </c>
      <c r="AN136" s="30">
        <f t="shared" ref="AN136:AO136" si="569">AN135</f>
        <v>10</v>
      </c>
      <c r="AO136" s="30">
        <f t="shared" si="569"/>
        <v>-5</v>
      </c>
      <c r="AP136" s="30">
        <f t="shared" si="561"/>
        <v>-5.05</v>
      </c>
      <c r="AR136" s="30">
        <f t="shared" si="548"/>
        <v>-98.01315148316138</v>
      </c>
      <c r="AS136" s="30">
        <v>-0.50600000000000001</v>
      </c>
      <c r="AT136" s="30">
        <f t="shared" ref="AT136:AU136" si="570">AT135</f>
        <v>8</v>
      </c>
      <c r="AU136" s="30">
        <f t="shared" si="570"/>
        <v>-10</v>
      </c>
      <c r="AV136" s="30">
        <f t="shared" si="556"/>
        <v>-14.048</v>
      </c>
      <c r="AX136" s="43">
        <f t="shared" si="550"/>
        <v>-98.01315148316138</v>
      </c>
      <c r="AY136" s="43"/>
      <c r="AZ136" s="43">
        <f t="shared" ref="AZ136:BA136" si="571">AZ135</f>
        <v>17</v>
      </c>
      <c r="BA136" s="43">
        <f t="shared" si="571"/>
        <v>-7.5</v>
      </c>
      <c r="BB136" s="43"/>
      <c r="BC136" s="55"/>
      <c r="BD136" s="54">
        <f t="shared" si="552"/>
        <v>-98.01315148316138</v>
      </c>
      <c r="BE136" s="30">
        <v>-0.04</v>
      </c>
      <c r="BF136" s="30">
        <f t="shared" ref="BF136:BG136" si="572">BF135</f>
        <v>8</v>
      </c>
      <c r="BG136" s="30">
        <f t="shared" si="572"/>
        <v>-6</v>
      </c>
      <c r="BH136" s="30">
        <f t="shared" si="559"/>
        <v>-6.32</v>
      </c>
    </row>
    <row r="137" spans="38:60">
      <c r="AL137" s="30">
        <f t="shared" si="546"/>
        <v>-98.24757649870736</v>
      </c>
      <c r="AM137" s="30">
        <v>8.5000000000000006E-2</v>
      </c>
      <c r="AN137" s="30">
        <f t="shared" ref="AN137:AO137" si="573">AN136</f>
        <v>10</v>
      </c>
      <c r="AO137" s="30">
        <f t="shared" si="573"/>
        <v>-5</v>
      </c>
      <c r="AP137" s="30">
        <f t="shared" si="561"/>
        <v>-4.1500000000000004</v>
      </c>
      <c r="AR137" s="30">
        <f t="shared" si="548"/>
        <v>-97.49757649870736</v>
      </c>
      <c r="AS137" s="30">
        <v>-0.60599999999999998</v>
      </c>
      <c r="AT137" s="30">
        <f t="shared" ref="AT137:AU137" si="574">AT136</f>
        <v>8</v>
      </c>
      <c r="AU137" s="30">
        <f t="shared" si="574"/>
        <v>-10</v>
      </c>
      <c r="AV137" s="30">
        <f t="shared" si="556"/>
        <v>-14.847999999999999</v>
      </c>
      <c r="AX137" s="43">
        <f t="shared" si="550"/>
        <v>-97.49757649870736</v>
      </c>
      <c r="AY137" s="43"/>
      <c r="AZ137" s="43">
        <f t="shared" ref="AZ137:BA137" si="575">AZ136</f>
        <v>17</v>
      </c>
      <c r="BA137" s="43">
        <f t="shared" si="575"/>
        <v>-7.5</v>
      </c>
      <c r="BB137" s="43"/>
      <c r="BC137" s="55"/>
      <c r="BD137" s="54">
        <f t="shared" si="552"/>
        <v>-97.49757649870736</v>
      </c>
      <c r="BE137" s="30">
        <v>0.18</v>
      </c>
      <c r="BF137" s="30">
        <f t="shared" ref="BF137:BG137" si="576">BF136</f>
        <v>8</v>
      </c>
      <c r="BG137" s="30">
        <f t="shared" si="576"/>
        <v>-6</v>
      </c>
      <c r="BH137" s="30">
        <f t="shared" si="559"/>
        <v>-4.5600000000000005</v>
      </c>
    </row>
    <row r="138" spans="38:60">
      <c r="AL138" s="30">
        <f t="shared" si="546"/>
        <v>-97.732001514253341</v>
      </c>
      <c r="AM138" s="30">
        <v>6.5000000000000002E-2</v>
      </c>
      <c r="AN138" s="30">
        <f t="shared" ref="AN138:AO138" si="577">AN137</f>
        <v>10</v>
      </c>
      <c r="AO138" s="30">
        <f t="shared" si="577"/>
        <v>-5</v>
      </c>
      <c r="AP138" s="30">
        <f t="shared" si="561"/>
        <v>-4.3499999999999996</v>
      </c>
      <c r="AR138" s="30">
        <f t="shared" si="548"/>
        <v>-96.982001514253341</v>
      </c>
      <c r="AS138" s="30">
        <v>-0.56100000000000005</v>
      </c>
      <c r="AT138" s="30">
        <f t="shared" ref="AT138:AU138" si="578">AT137</f>
        <v>8</v>
      </c>
      <c r="AU138" s="30">
        <f t="shared" si="578"/>
        <v>-10</v>
      </c>
      <c r="AV138" s="30">
        <f t="shared" si="556"/>
        <v>-14.488</v>
      </c>
      <c r="AX138" s="43">
        <f t="shared" si="550"/>
        <v>-96.982001514253341</v>
      </c>
      <c r="AY138" s="43"/>
      <c r="AZ138" s="43">
        <f t="shared" ref="AZ138:BA138" si="579">AZ137</f>
        <v>17</v>
      </c>
      <c r="BA138" s="43">
        <f t="shared" si="579"/>
        <v>-7.5</v>
      </c>
      <c r="BB138" s="43"/>
      <c r="BC138" s="55"/>
      <c r="BD138" s="54">
        <f t="shared" si="552"/>
        <v>-96.982001514253341</v>
      </c>
      <c r="BE138" s="30">
        <v>-0.02</v>
      </c>
      <c r="BF138" s="30">
        <f t="shared" ref="BF138:BG138" si="580">BF137</f>
        <v>8</v>
      </c>
      <c r="BG138" s="30">
        <f t="shared" si="580"/>
        <v>-6</v>
      </c>
      <c r="BH138" s="30">
        <f t="shared" si="559"/>
        <v>-6.16</v>
      </c>
    </row>
    <row r="139" spans="38:60">
      <c r="AL139" s="30">
        <f t="shared" si="546"/>
        <v>-97.216426529799321</v>
      </c>
      <c r="AM139" s="30">
        <v>-1.6E-2</v>
      </c>
      <c r="AN139" s="30">
        <f t="shared" ref="AN139:AO139" si="581">AN138</f>
        <v>10</v>
      </c>
      <c r="AO139" s="30">
        <f t="shared" si="581"/>
        <v>-5</v>
      </c>
      <c r="AP139" s="30">
        <f t="shared" si="561"/>
        <v>-5.16</v>
      </c>
      <c r="AR139" s="30">
        <f t="shared" si="548"/>
        <v>-96.466426529799321</v>
      </c>
      <c r="AS139" s="30">
        <v>2.1999999999999999E-2</v>
      </c>
      <c r="AT139" s="30">
        <f t="shared" ref="AT139:AU139" si="582">AT138</f>
        <v>8</v>
      </c>
      <c r="AU139" s="30">
        <f t="shared" si="582"/>
        <v>-10</v>
      </c>
      <c r="AV139" s="30">
        <f t="shared" si="556"/>
        <v>-9.8239999999999998</v>
      </c>
      <c r="AX139" s="43">
        <f t="shared" si="550"/>
        <v>-96.466426529799321</v>
      </c>
      <c r="AY139" s="43"/>
      <c r="AZ139" s="43">
        <f t="shared" ref="AZ139:BA139" si="583">AZ138</f>
        <v>17</v>
      </c>
      <c r="BA139" s="43">
        <f t="shared" si="583"/>
        <v>-7.5</v>
      </c>
      <c r="BB139" s="43"/>
      <c r="BC139" s="55"/>
      <c r="BD139" s="54">
        <f t="shared" si="552"/>
        <v>-96.466426529799321</v>
      </c>
      <c r="BE139" s="30">
        <v>-0.06</v>
      </c>
      <c r="BF139" s="30">
        <f t="shared" ref="BF139:BG139" si="584">BF138</f>
        <v>8</v>
      </c>
      <c r="BG139" s="30">
        <f t="shared" si="584"/>
        <v>-6</v>
      </c>
      <c r="BH139" s="30">
        <f t="shared" si="559"/>
        <v>-6.48</v>
      </c>
    </row>
    <row r="140" spans="38:60">
      <c r="AL140" s="30">
        <f t="shared" si="546"/>
        <v>-96.700851545345301</v>
      </c>
      <c r="AM140" s="30">
        <v>-0.14000000000000001</v>
      </c>
      <c r="AN140" s="30">
        <f t="shared" ref="AN140:AO140" si="585">AN139</f>
        <v>10</v>
      </c>
      <c r="AO140" s="30">
        <f t="shared" si="585"/>
        <v>-5</v>
      </c>
      <c r="AP140" s="30">
        <f t="shared" si="561"/>
        <v>-6.4</v>
      </c>
      <c r="AR140" s="30">
        <f t="shared" si="548"/>
        <v>-95.950851545345301</v>
      </c>
      <c r="AS140" s="30">
        <v>0.48899999999999999</v>
      </c>
      <c r="AT140" s="30">
        <f t="shared" ref="AT140:AU140" si="586">AT139</f>
        <v>8</v>
      </c>
      <c r="AU140" s="30">
        <f t="shared" si="586"/>
        <v>-10</v>
      </c>
      <c r="AV140" s="30">
        <f t="shared" si="556"/>
        <v>-6.0880000000000001</v>
      </c>
      <c r="AX140" s="43">
        <f t="shared" si="550"/>
        <v>-95.950851545345301</v>
      </c>
      <c r="AY140" s="43"/>
      <c r="AZ140" s="43">
        <f t="shared" ref="AZ140:BA140" si="587">AZ139</f>
        <v>17</v>
      </c>
      <c r="BA140" s="43">
        <f t="shared" si="587"/>
        <v>-7.5</v>
      </c>
      <c r="BB140" s="43"/>
      <c r="BC140" s="55"/>
      <c r="BD140" s="54">
        <f t="shared" si="552"/>
        <v>-95.950851545345301</v>
      </c>
      <c r="BE140" s="30">
        <v>0</v>
      </c>
      <c r="BF140" s="30">
        <f t="shared" ref="BF140:BG140" si="588">BF139</f>
        <v>8</v>
      </c>
      <c r="BG140" s="30">
        <f t="shared" si="588"/>
        <v>-6</v>
      </c>
      <c r="BH140" s="30">
        <f t="shared" si="559"/>
        <v>-6</v>
      </c>
    </row>
    <row r="141" spans="38:60">
      <c r="AL141" s="30">
        <f t="shared" si="546"/>
        <v>-96.185276560891282</v>
      </c>
      <c r="AM141" s="30">
        <v>-0.114</v>
      </c>
      <c r="AN141" s="30">
        <f t="shared" ref="AN141:AO141" si="589">AN140</f>
        <v>10</v>
      </c>
      <c r="AO141" s="30">
        <f t="shared" si="589"/>
        <v>-5</v>
      </c>
      <c r="AP141" s="30">
        <f t="shared" si="561"/>
        <v>-6.1400000000000006</v>
      </c>
      <c r="AR141" s="30">
        <f t="shared" si="548"/>
        <v>-95.435276560891282</v>
      </c>
      <c r="AS141" s="30">
        <v>0.46700000000000003</v>
      </c>
      <c r="AT141" s="30">
        <f t="shared" ref="AT141:AU141" si="590">AT140</f>
        <v>8</v>
      </c>
      <c r="AU141" s="30">
        <f t="shared" si="590"/>
        <v>-10</v>
      </c>
      <c r="AV141" s="30">
        <f t="shared" si="556"/>
        <v>-6.2639999999999993</v>
      </c>
      <c r="AX141" s="43">
        <f t="shared" si="550"/>
        <v>-95.435276560891282</v>
      </c>
      <c r="AY141" s="43"/>
      <c r="AZ141" s="43">
        <f t="shared" ref="AZ141:BA141" si="591">AZ140</f>
        <v>17</v>
      </c>
      <c r="BA141" s="43">
        <f t="shared" si="591"/>
        <v>-7.5</v>
      </c>
      <c r="BB141" s="43"/>
      <c r="BC141" s="55"/>
      <c r="BD141" s="54">
        <f t="shared" si="552"/>
        <v>-95.435276560891282</v>
      </c>
      <c r="BE141" s="30">
        <v>0.03</v>
      </c>
      <c r="BF141" s="30">
        <f t="shared" ref="BF141:BG141" si="592">BF140</f>
        <v>8</v>
      </c>
      <c r="BG141" s="30">
        <f t="shared" si="592"/>
        <v>-6</v>
      </c>
      <c r="BH141" s="30">
        <f t="shared" si="559"/>
        <v>-5.76</v>
      </c>
    </row>
    <row r="142" spans="38:60">
      <c r="AL142" s="30">
        <f t="shared" si="546"/>
        <v>-95.669701576437262</v>
      </c>
      <c r="AM142" s="30">
        <v>1.0999999999999999E-2</v>
      </c>
      <c r="AN142" s="30">
        <f t="shared" ref="AN142:AO142" si="593">AN141</f>
        <v>10</v>
      </c>
      <c r="AO142" s="30">
        <f t="shared" si="593"/>
        <v>-5</v>
      </c>
      <c r="AP142" s="30">
        <f t="shared" si="561"/>
        <v>-4.8899999999999997</v>
      </c>
      <c r="AR142" s="30">
        <f t="shared" si="548"/>
        <v>-94.919701576437262</v>
      </c>
      <c r="AS142" s="30">
        <v>0.38900000000000001</v>
      </c>
      <c r="AT142" s="30">
        <f t="shared" ref="AT142:AU142" si="594">AT141</f>
        <v>8</v>
      </c>
      <c r="AU142" s="30">
        <f t="shared" si="594"/>
        <v>-10</v>
      </c>
      <c r="AV142" s="30">
        <f t="shared" si="556"/>
        <v>-6.8879999999999999</v>
      </c>
      <c r="AX142" s="43">
        <f t="shared" si="550"/>
        <v>-94.919701576437262</v>
      </c>
      <c r="AY142" s="43"/>
      <c r="AZ142" s="43">
        <f t="shared" ref="AZ142:BA142" si="595">AZ141</f>
        <v>17</v>
      </c>
      <c r="BA142" s="43">
        <f t="shared" si="595"/>
        <v>-7.5</v>
      </c>
      <c r="BB142" s="43"/>
      <c r="BC142" s="55"/>
      <c r="BD142" s="54">
        <f t="shared" si="552"/>
        <v>-94.919701576437262</v>
      </c>
      <c r="BE142" s="30">
        <v>-0.08</v>
      </c>
      <c r="BF142" s="30">
        <f t="shared" ref="BF142:BG142" si="596">BF141</f>
        <v>8</v>
      </c>
      <c r="BG142" s="30">
        <f t="shared" si="596"/>
        <v>-6</v>
      </c>
      <c r="BH142" s="30">
        <f t="shared" si="559"/>
        <v>-6.64</v>
      </c>
    </row>
    <row r="143" spans="38:60">
      <c r="AL143" s="30">
        <f t="shared" si="546"/>
        <v>-95.154126591983243</v>
      </c>
      <c r="AM143" s="30">
        <v>7.0000000000000007E-2</v>
      </c>
      <c r="AN143" s="30">
        <f t="shared" ref="AN143:AO143" si="597">AN142</f>
        <v>10</v>
      </c>
      <c r="AO143" s="30">
        <f t="shared" si="597"/>
        <v>-5</v>
      </c>
      <c r="AP143" s="30">
        <f t="shared" si="561"/>
        <v>-4.3</v>
      </c>
      <c r="AR143" s="30">
        <f t="shared" si="548"/>
        <v>-94.404126591983243</v>
      </c>
      <c r="AS143" s="30">
        <v>-3.3000000000000002E-2</v>
      </c>
      <c r="AT143" s="30">
        <f t="shared" ref="AT143:AU143" si="598">AT142</f>
        <v>8</v>
      </c>
      <c r="AU143" s="30">
        <f t="shared" si="598"/>
        <v>-10</v>
      </c>
      <c r="AV143" s="30">
        <f t="shared" si="556"/>
        <v>-10.263999999999999</v>
      </c>
      <c r="AX143" s="43">
        <f t="shared" si="550"/>
        <v>-94.404126591983243</v>
      </c>
      <c r="AY143" s="43"/>
      <c r="AZ143" s="43">
        <f t="shared" ref="AZ143:BA143" si="599">AZ142</f>
        <v>17</v>
      </c>
      <c r="BA143" s="43">
        <f t="shared" si="599"/>
        <v>-7.5</v>
      </c>
      <c r="BB143" s="43"/>
      <c r="BC143" s="55"/>
      <c r="BD143" s="54">
        <f t="shared" si="552"/>
        <v>-94.404126591983243</v>
      </c>
      <c r="BE143" s="30">
        <v>0.17</v>
      </c>
      <c r="BF143" s="30">
        <f t="shared" ref="BF143:BG143" si="600">BF142</f>
        <v>8</v>
      </c>
      <c r="BG143" s="30">
        <f t="shared" si="600"/>
        <v>-6</v>
      </c>
      <c r="BH143" s="30">
        <f t="shared" si="559"/>
        <v>-4.6399999999999997</v>
      </c>
    </row>
    <row r="144" spans="38:60">
      <c r="AL144" s="30">
        <f t="shared" si="546"/>
        <v>-94.638551607529223</v>
      </c>
      <c r="AM144" s="30">
        <v>6.7000000000000004E-2</v>
      </c>
      <c r="AN144" s="30">
        <f t="shared" ref="AN144:AO144" si="601">AN143</f>
        <v>10</v>
      </c>
      <c r="AO144" s="30">
        <f t="shared" si="601"/>
        <v>-5</v>
      </c>
      <c r="AP144" s="30">
        <f t="shared" si="561"/>
        <v>-4.33</v>
      </c>
      <c r="AR144" s="30">
        <f t="shared" si="548"/>
        <v>-93.888551607529223</v>
      </c>
      <c r="AS144" s="30">
        <v>0</v>
      </c>
      <c r="AT144" s="30">
        <f t="shared" ref="AT144:AU144" si="602">AT143</f>
        <v>8</v>
      </c>
      <c r="AU144" s="30">
        <f t="shared" si="602"/>
        <v>-10</v>
      </c>
      <c r="AV144" s="30">
        <f t="shared" si="556"/>
        <v>-10</v>
      </c>
      <c r="AX144" s="43">
        <f t="shared" si="550"/>
        <v>-93.888551607529223</v>
      </c>
      <c r="AY144" s="43"/>
      <c r="AZ144" s="43">
        <f t="shared" ref="AZ144:BA144" si="603">AZ143</f>
        <v>17</v>
      </c>
      <c r="BA144" s="43">
        <f t="shared" si="603"/>
        <v>-7.5</v>
      </c>
      <c r="BB144" s="43"/>
      <c r="BC144" s="55"/>
      <c r="BD144" s="54">
        <f t="shared" si="552"/>
        <v>-93.888551607529223</v>
      </c>
      <c r="BE144" s="30">
        <v>-0.08</v>
      </c>
      <c r="BF144" s="30">
        <f t="shared" ref="BF144:BG144" si="604">BF143</f>
        <v>8</v>
      </c>
      <c r="BG144" s="30">
        <f t="shared" si="604"/>
        <v>-6</v>
      </c>
      <c r="BH144" s="30">
        <f t="shared" si="559"/>
        <v>-6.64</v>
      </c>
    </row>
    <row r="145" spans="38:60">
      <c r="AL145" s="30">
        <f t="shared" si="546"/>
        <v>-94.122976623075203</v>
      </c>
      <c r="AM145" s="30">
        <v>-2.1000000000000001E-2</v>
      </c>
      <c r="AN145" s="30">
        <f t="shared" ref="AN145:AO145" si="605">AN144</f>
        <v>10</v>
      </c>
      <c r="AO145" s="30">
        <f t="shared" si="605"/>
        <v>-5</v>
      </c>
      <c r="AP145" s="30">
        <f t="shared" si="561"/>
        <v>-5.21</v>
      </c>
      <c r="AR145" s="30">
        <f t="shared" si="548"/>
        <v>-93.372976623075203</v>
      </c>
      <c r="AS145" s="30">
        <v>-0.21099999999999999</v>
      </c>
      <c r="AT145" s="30">
        <f t="shared" ref="AT145:AU145" si="606">AT144</f>
        <v>8</v>
      </c>
      <c r="AU145" s="30">
        <f t="shared" si="606"/>
        <v>-10</v>
      </c>
      <c r="AV145" s="30">
        <f t="shared" si="556"/>
        <v>-11.688000000000001</v>
      </c>
      <c r="AX145" s="43">
        <f t="shared" si="550"/>
        <v>-93.372976623075203</v>
      </c>
      <c r="AY145" s="43"/>
      <c r="AZ145" s="43">
        <f t="shared" ref="AZ145:BA145" si="607">AZ144</f>
        <v>17</v>
      </c>
      <c r="BA145" s="43">
        <f t="shared" si="607"/>
        <v>-7.5</v>
      </c>
      <c r="BB145" s="43"/>
      <c r="BC145" s="55"/>
      <c r="BD145" s="54">
        <f t="shared" si="552"/>
        <v>-93.372976623075203</v>
      </c>
      <c r="BE145" s="30">
        <v>7.0000000000000007E-2</v>
      </c>
      <c r="BF145" s="30">
        <f t="shared" ref="BF145:BG145" si="608">BF144</f>
        <v>8</v>
      </c>
      <c r="BG145" s="30">
        <f t="shared" si="608"/>
        <v>-6</v>
      </c>
      <c r="BH145" s="30">
        <f t="shared" si="559"/>
        <v>-5.4399999999999995</v>
      </c>
    </row>
    <row r="146" spans="38:60">
      <c r="AL146" s="30">
        <f t="shared" si="546"/>
        <v>-93.607401638621184</v>
      </c>
      <c r="AM146" s="30">
        <v>1.4E-2</v>
      </c>
      <c r="AN146" s="30">
        <f t="shared" ref="AN146:AO146" si="609">AN145</f>
        <v>10</v>
      </c>
      <c r="AO146" s="30">
        <f t="shared" si="609"/>
        <v>-5</v>
      </c>
      <c r="AP146" s="30">
        <f t="shared" si="561"/>
        <v>-4.8600000000000003</v>
      </c>
      <c r="AR146" s="30">
        <f t="shared" si="548"/>
        <v>-92.857401638621184</v>
      </c>
      <c r="AS146" s="30">
        <v>-0.26700000000000002</v>
      </c>
      <c r="AT146" s="30">
        <f t="shared" ref="AT146:AU146" si="610">AT145</f>
        <v>8</v>
      </c>
      <c r="AU146" s="30">
        <f t="shared" si="610"/>
        <v>-10</v>
      </c>
      <c r="AV146" s="30">
        <f t="shared" si="556"/>
        <v>-12.135999999999999</v>
      </c>
      <c r="AX146" s="43">
        <f t="shared" si="550"/>
        <v>-92.857401638621184</v>
      </c>
      <c r="AY146" s="43"/>
      <c r="AZ146" s="43">
        <f t="shared" ref="AZ146:BA146" si="611">AZ145</f>
        <v>17</v>
      </c>
      <c r="BA146" s="43">
        <f t="shared" si="611"/>
        <v>-7.5</v>
      </c>
      <c r="BB146" s="43"/>
      <c r="BC146" s="55"/>
      <c r="BD146" s="54">
        <f t="shared" si="552"/>
        <v>-92.857401638621184</v>
      </c>
      <c r="BE146" s="30">
        <v>0.05</v>
      </c>
      <c r="BF146" s="30">
        <f t="shared" ref="BF146:BG146" si="612">BF145</f>
        <v>8</v>
      </c>
      <c r="BG146" s="30">
        <f t="shared" si="612"/>
        <v>-6</v>
      </c>
      <c r="BH146" s="30">
        <f t="shared" si="559"/>
        <v>-5.6</v>
      </c>
    </row>
    <row r="147" spans="38:60">
      <c r="AL147" s="30">
        <f t="shared" si="546"/>
        <v>-93.091826654167164</v>
      </c>
      <c r="AM147" s="30">
        <v>1.2E-2</v>
      </c>
      <c r="AN147" s="30">
        <f t="shared" ref="AN147:AO147" si="613">AN146</f>
        <v>10</v>
      </c>
      <c r="AO147" s="30">
        <f t="shared" si="613"/>
        <v>-5</v>
      </c>
      <c r="AP147" s="30">
        <f t="shared" si="561"/>
        <v>-4.88</v>
      </c>
      <c r="AR147" s="30">
        <f t="shared" si="548"/>
        <v>-92.341826654167164</v>
      </c>
      <c r="AS147" s="30">
        <v>-0.5</v>
      </c>
      <c r="AT147" s="30">
        <f t="shared" ref="AT147:AU147" si="614">AT146</f>
        <v>8</v>
      </c>
      <c r="AU147" s="30">
        <f t="shared" si="614"/>
        <v>-10</v>
      </c>
      <c r="AV147" s="30">
        <f t="shared" si="556"/>
        <v>-14</v>
      </c>
      <c r="AX147" s="43">
        <f t="shared" si="550"/>
        <v>-92.341826654167164</v>
      </c>
      <c r="AY147" s="43"/>
      <c r="AZ147" s="43">
        <f t="shared" ref="AZ147:BA147" si="615">AZ146</f>
        <v>17</v>
      </c>
      <c r="BA147" s="43">
        <f t="shared" si="615"/>
        <v>-7.5</v>
      </c>
      <c r="BB147" s="43"/>
      <c r="BC147" s="55"/>
      <c r="BD147" s="54">
        <f t="shared" si="552"/>
        <v>-92.341826654167164</v>
      </c>
      <c r="BE147" s="30">
        <v>-0.06</v>
      </c>
      <c r="BF147" s="30">
        <f t="shared" ref="BF147:BG147" si="616">BF146</f>
        <v>8</v>
      </c>
      <c r="BG147" s="30">
        <f t="shared" si="616"/>
        <v>-6</v>
      </c>
      <c r="BH147" s="30">
        <f t="shared" si="559"/>
        <v>-6.48</v>
      </c>
    </row>
    <row r="148" spans="38:60">
      <c r="AL148" s="30">
        <f t="shared" si="546"/>
        <v>-92.576251669713145</v>
      </c>
      <c r="AM148" s="30">
        <v>6.6000000000000003E-2</v>
      </c>
      <c r="AN148" s="30">
        <f t="shared" ref="AN148:AO148" si="617">AN147</f>
        <v>10</v>
      </c>
      <c r="AO148" s="30">
        <f t="shared" si="617"/>
        <v>-5</v>
      </c>
      <c r="AP148" s="30">
        <f t="shared" si="561"/>
        <v>-4.34</v>
      </c>
      <c r="AR148" s="30">
        <f t="shared" si="548"/>
        <v>-91.826251669713145</v>
      </c>
      <c r="AS148" s="30">
        <v>-0.55600000000000005</v>
      </c>
      <c r="AT148" s="30">
        <f t="shared" ref="AT148:AU148" si="618">AT147</f>
        <v>8</v>
      </c>
      <c r="AU148" s="30">
        <f t="shared" si="618"/>
        <v>-10</v>
      </c>
      <c r="AV148" s="30">
        <f t="shared" si="556"/>
        <v>-14.448</v>
      </c>
      <c r="AX148" s="43">
        <f t="shared" si="550"/>
        <v>-91.826251669713145</v>
      </c>
      <c r="AY148" s="43"/>
      <c r="AZ148" s="43">
        <f t="shared" ref="AZ148:BA148" si="619">AZ147</f>
        <v>17</v>
      </c>
      <c r="BA148" s="43">
        <f t="shared" si="619"/>
        <v>-7.5</v>
      </c>
      <c r="BB148" s="43"/>
      <c r="BC148" s="55"/>
      <c r="BD148" s="54">
        <f t="shared" si="552"/>
        <v>-91.826251669713145</v>
      </c>
      <c r="BE148" s="30">
        <v>0.32</v>
      </c>
      <c r="BF148" s="30">
        <f t="shared" ref="BF148:BG148" si="620">BF147</f>
        <v>8</v>
      </c>
      <c r="BG148" s="30">
        <f t="shared" si="620"/>
        <v>-6</v>
      </c>
      <c r="BH148" s="30">
        <f t="shared" si="559"/>
        <v>-3.44</v>
      </c>
    </row>
    <row r="149" spans="38:60">
      <c r="AL149" s="30">
        <f t="shared" si="546"/>
        <v>-92.060676685259125</v>
      </c>
      <c r="AM149" s="30">
        <v>-8.2000000000000003E-2</v>
      </c>
      <c r="AN149" s="30">
        <f t="shared" ref="AN149:AO149" si="621">AN148</f>
        <v>10</v>
      </c>
      <c r="AO149" s="30">
        <f t="shared" si="621"/>
        <v>-5</v>
      </c>
      <c r="AP149" s="30">
        <f t="shared" si="561"/>
        <v>-5.82</v>
      </c>
      <c r="AR149" s="30">
        <f t="shared" si="548"/>
        <v>-91.310676685259125</v>
      </c>
      <c r="AS149" s="30">
        <v>-0.32200000000000001</v>
      </c>
      <c r="AT149" s="30">
        <f t="shared" ref="AT149:AU149" si="622">AT148</f>
        <v>8</v>
      </c>
      <c r="AU149" s="30">
        <f t="shared" si="622"/>
        <v>-10</v>
      </c>
      <c r="AV149" s="30">
        <f t="shared" si="556"/>
        <v>-12.576000000000001</v>
      </c>
      <c r="AX149" s="43">
        <f t="shared" si="550"/>
        <v>-91.310676685259125</v>
      </c>
      <c r="AY149" s="43"/>
      <c r="AZ149" s="43">
        <f t="shared" ref="AZ149:BA149" si="623">AZ148</f>
        <v>17</v>
      </c>
      <c r="BA149" s="43">
        <f t="shared" si="623"/>
        <v>-7.5</v>
      </c>
      <c r="BB149" s="43"/>
      <c r="BC149" s="55"/>
      <c r="BD149" s="54">
        <f t="shared" si="552"/>
        <v>-91.310676685259125</v>
      </c>
      <c r="BE149" s="30">
        <v>-0.28999999999999998</v>
      </c>
      <c r="BF149" s="30">
        <f t="shared" ref="BF149:BG149" si="624">BF148</f>
        <v>8</v>
      </c>
      <c r="BG149" s="30">
        <f t="shared" si="624"/>
        <v>-6</v>
      </c>
      <c r="BH149" s="30">
        <f t="shared" si="559"/>
        <v>-8.32</v>
      </c>
    </row>
    <row r="150" spans="38:60">
      <c r="AL150" s="30">
        <f t="shared" si="546"/>
        <v>-91.545101700805105</v>
      </c>
      <c r="AM150" s="30">
        <v>-0.156</v>
      </c>
      <c r="AN150" s="30">
        <f t="shared" ref="AN150:AO150" si="625">AN149</f>
        <v>10</v>
      </c>
      <c r="AO150" s="30">
        <f t="shared" si="625"/>
        <v>-5</v>
      </c>
      <c r="AP150" s="30">
        <f t="shared" si="561"/>
        <v>-6.5600000000000005</v>
      </c>
      <c r="AR150" s="30">
        <f t="shared" si="548"/>
        <v>-90.795101700805105</v>
      </c>
      <c r="AS150" s="30">
        <v>0</v>
      </c>
      <c r="AT150" s="30">
        <f t="shared" ref="AT150:AU150" si="626">AT149</f>
        <v>8</v>
      </c>
      <c r="AU150" s="30">
        <f t="shared" si="626"/>
        <v>-10</v>
      </c>
      <c r="AV150" s="30">
        <f t="shared" si="556"/>
        <v>-10</v>
      </c>
      <c r="AX150" s="43">
        <f t="shared" si="550"/>
        <v>-90.795101700805105</v>
      </c>
      <c r="AY150" s="43"/>
      <c r="AZ150" s="43">
        <f t="shared" ref="AZ150:BA150" si="627">AZ149</f>
        <v>17</v>
      </c>
      <c r="BA150" s="43">
        <f t="shared" si="627"/>
        <v>-7.5</v>
      </c>
      <c r="BB150" s="43"/>
      <c r="BC150" s="55"/>
      <c r="BD150" s="54">
        <f t="shared" si="552"/>
        <v>-90.795101700805105</v>
      </c>
      <c r="BE150" s="30">
        <v>-0.23</v>
      </c>
      <c r="BF150" s="30">
        <f t="shared" ref="BF150:BG150" si="628">BF149</f>
        <v>8</v>
      </c>
      <c r="BG150" s="30">
        <f t="shared" si="628"/>
        <v>-6</v>
      </c>
      <c r="BH150" s="30">
        <f t="shared" si="559"/>
        <v>-7.84</v>
      </c>
    </row>
    <row r="151" spans="38:60">
      <c r="AL151" s="30">
        <f t="shared" si="546"/>
        <v>-91.029526716351086</v>
      </c>
      <c r="AM151" s="30">
        <v>-0.29299999999999998</v>
      </c>
      <c r="AN151" s="30">
        <f t="shared" ref="AN151:AO151" si="629">AN150</f>
        <v>10</v>
      </c>
      <c r="AO151" s="30">
        <f t="shared" si="629"/>
        <v>-5</v>
      </c>
      <c r="AP151" s="30">
        <f t="shared" si="561"/>
        <v>-7.93</v>
      </c>
      <c r="AR151" s="30">
        <f t="shared" si="548"/>
        <v>-90.279526716351086</v>
      </c>
      <c r="AS151" s="30">
        <v>0.189</v>
      </c>
      <c r="AT151" s="30">
        <f t="shared" ref="AT151:AU151" si="630">AT150</f>
        <v>8</v>
      </c>
      <c r="AU151" s="30">
        <f t="shared" si="630"/>
        <v>-10</v>
      </c>
      <c r="AV151" s="30">
        <f t="shared" si="556"/>
        <v>-8.4879999999999995</v>
      </c>
      <c r="AX151" s="43">
        <f t="shared" si="550"/>
        <v>-90.279526716351086</v>
      </c>
      <c r="AY151" s="43"/>
      <c r="AZ151" s="43">
        <f t="shared" ref="AZ151:BA151" si="631">AZ150</f>
        <v>17</v>
      </c>
      <c r="BA151" s="43">
        <f t="shared" si="631"/>
        <v>-7.5</v>
      </c>
      <c r="BB151" s="43"/>
      <c r="BC151" s="55"/>
      <c r="BD151" s="54">
        <f t="shared" si="552"/>
        <v>-90.279526716351086</v>
      </c>
      <c r="BE151" s="30">
        <v>0.13</v>
      </c>
      <c r="BF151" s="30">
        <f t="shared" ref="BF151:BG151" si="632">BF150</f>
        <v>8</v>
      </c>
      <c r="BG151" s="30">
        <f t="shared" si="632"/>
        <v>-6</v>
      </c>
      <c r="BH151" s="30">
        <f t="shared" si="559"/>
        <v>-4.96</v>
      </c>
    </row>
    <row r="152" spans="38:60">
      <c r="AL152" s="30">
        <f t="shared" si="546"/>
        <v>-90.513951731897066</v>
      </c>
      <c r="AM152" s="30">
        <v>-0.111</v>
      </c>
      <c r="AN152" s="30">
        <f t="shared" ref="AN152:AO152" si="633">AN151</f>
        <v>10</v>
      </c>
      <c r="AO152" s="30">
        <f t="shared" si="633"/>
        <v>-5</v>
      </c>
      <c r="AP152" s="30">
        <f t="shared" si="561"/>
        <v>-6.11</v>
      </c>
      <c r="AR152" s="30">
        <f t="shared" si="548"/>
        <v>-89.763951731897066</v>
      </c>
      <c r="AS152" s="30">
        <v>0</v>
      </c>
      <c r="AT152" s="30">
        <f t="shared" ref="AT152:AU152" si="634">AT151</f>
        <v>8</v>
      </c>
      <c r="AU152" s="30">
        <f t="shared" si="634"/>
        <v>-10</v>
      </c>
      <c r="AV152" s="30">
        <f t="shared" si="556"/>
        <v>-10</v>
      </c>
      <c r="AX152" s="43">
        <f t="shared" si="550"/>
        <v>-89.763951731897066</v>
      </c>
      <c r="AY152" s="43"/>
      <c r="AZ152" s="43">
        <f t="shared" ref="AZ152:BA152" si="635">AZ151</f>
        <v>17</v>
      </c>
      <c r="BA152" s="43">
        <f t="shared" si="635"/>
        <v>-7.5</v>
      </c>
      <c r="BB152" s="43"/>
      <c r="BC152" s="55"/>
      <c r="BD152" s="54">
        <f t="shared" si="552"/>
        <v>-89.763951731897066</v>
      </c>
      <c r="BE152" s="30">
        <v>-0.05</v>
      </c>
      <c r="BF152" s="30">
        <f t="shared" ref="BF152:BG152" si="636">BF151</f>
        <v>8</v>
      </c>
      <c r="BG152" s="30">
        <f t="shared" si="636"/>
        <v>-6</v>
      </c>
      <c r="BH152" s="30">
        <f t="shared" si="559"/>
        <v>-6.4</v>
      </c>
    </row>
    <row r="153" spans="38:60">
      <c r="AL153" s="30">
        <f t="shared" si="546"/>
        <v>-89.998376747443046</v>
      </c>
      <c r="AM153" s="30">
        <v>3.5999999999999997E-2</v>
      </c>
      <c r="AN153" s="30">
        <f t="shared" ref="AN153:AO153" si="637">AN152</f>
        <v>10</v>
      </c>
      <c r="AO153" s="30">
        <f t="shared" si="637"/>
        <v>-5</v>
      </c>
      <c r="AP153" s="30">
        <f t="shared" si="561"/>
        <v>-4.6399999999999997</v>
      </c>
      <c r="AR153" s="30">
        <f t="shared" si="548"/>
        <v>-89.248376747443046</v>
      </c>
      <c r="AS153" s="30">
        <v>-0.25600000000000001</v>
      </c>
      <c r="AT153" s="30">
        <f t="shared" ref="AT153:AU153" si="638">AT152</f>
        <v>8</v>
      </c>
      <c r="AU153" s="30">
        <f t="shared" si="638"/>
        <v>-10</v>
      </c>
      <c r="AV153" s="30">
        <f t="shared" si="556"/>
        <v>-12.048</v>
      </c>
      <c r="AX153" s="43">
        <f t="shared" si="550"/>
        <v>-89.248376747443046</v>
      </c>
      <c r="AY153" s="43"/>
      <c r="AZ153" s="43">
        <f t="shared" ref="AZ153:BA153" si="639">AZ152</f>
        <v>17</v>
      </c>
      <c r="BA153" s="43">
        <f t="shared" si="639"/>
        <v>-7.5</v>
      </c>
      <c r="BB153" s="43"/>
      <c r="BC153" s="55"/>
      <c r="BD153" s="54">
        <f t="shared" si="552"/>
        <v>-89.248376747443046</v>
      </c>
      <c r="BE153" s="30">
        <v>-0.43</v>
      </c>
      <c r="BF153" s="30">
        <f t="shared" ref="BF153:BG153" si="640">BF152</f>
        <v>8</v>
      </c>
      <c r="BG153" s="30">
        <f t="shared" si="640"/>
        <v>-6</v>
      </c>
      <c r="BH153" s="30">
        <f t="shared" si="559"/>
        <v>-9.44</v>
      </c>
    </row>
    <row r="154" spans="38:60">
      <c r="AL154" s="30">
        <f t="shared" si="546"/>
        <v>-89.482801762989027</v>
      </c>
      <c r="AM154" s="30">
        <v>0.23100000000000001</v>
      </c>
      <c r="AN154" s="30">
        <f t="shared" ref="AN154:AO154" si="641">AN153</f>
        <v>10</v>
      </c>
      <c r="AO154" s="30">
        <f t="shared" si="641"/>
        <v>-5</v>
      </c>
      <c r="AP154" s="30">
        <f t="shared" si="561"/>
        <v>-2.69</v>
      </c>
      <c r="AR154" s="30">
        <f t="shared" si="548"/>
        <v>-88.732801762989027</v>
      </c>
      <c r="AS154" s="30">
        <v>-0.3</v>
      </c>
      <c r="AT154" s="30">
        <f t="shared" ref="AT154:AU154" si="642">AT153</f>
        <v>8</v>
      </c>
      <c r="AU154" s="30">
        <f t="shared" si="642"/>
        <v>-10</v>
      </c>
      <c r="AV154" s="30">
        <f t="shared" si="556"/>
        <v>-12.4</v>
      </c>
      <c r="AX154" s="43">
        <f t="shared" si="550"/>
        <v>-88.732801762989027</v>
      </c>
      <c r="AY154" s="43"/>
      <c r="AZ154" s="43">
        <f t="shared" ref="AZ154:BA154" si="643">AZ153</f>
        <v>17</v>
      </c>
      <c r="BA154" s="43">
        <f t="shared" si="643"/>
        <v>-7.5</v>
      </c>
      <c r="BB154" s="43"/>
      <c r="BC154" s="55"/>
      <c r="BD154" s="54">
        <f t="shared" si="552"/>
        <v>-88.732801762989027</v>
      </c>
      <c r="BE154" s="30">
        <v>0.36</v>
      </c>
      <c r="BF154" s="30">
        <f t="shared" ref="BF154:BG154" si="644">BF153</f>
        <v>8</v>
      </c>
      <c r="BG154" s="30">
        <f t="shared" si="644"/>
        <v>-6</v>
      </c>
      <c r="BH154" s="30">
        <f t="shared" si="559"/>
        <v>-3.12</v>
      </c>
    </row>
    <row r="155" spans="38:60">
      <c r="AL155" s="30">
        <f t="shared" si="546"/>
        <v>-88.967226778535007</v>
      </c>
      <c r="AM155" s="30">
        <v>0.14699999999999999</v>
      </c>
      <c r="AN155" s="30">
        <f t="shared" ref="AN155:AO155" si="645">AN154</f>
        <v>10</v>
      </c>
      <c r="AO155" s="30">
        <f t="shared" si="645"/>
        <v>-5</v>
      </c>
      <c r="AP155" s="30">
        <f t="shared" si="561"/>
        <v>-3.5300000000000002</v>
      </c>
      <c r="AR155" s="30">
        <f t="shared" si="548"/>
        <v>-88.217226778535007</v>
      </c>
      <c r="AS155" s="30">
        <v>-7.8E-2</v>
      </c>
      <c r="AT155" s="30">
        <f t="shared" ref="AT155:AU155" si="646">AT154</f>
        <v>8</v>
      </c>
      <c r="AU155" s="30">
        <f t="shared" si="646"/>
        <v>-10</v>
      </c>
      <c r="AV155" s="30">
        <f t="shared" si="556"/>
        <v>-10.624000000000001</v>
      </c>
      <c r="AX155" s="43">
        <f t="shared" si="550"/>
        <v>-88.217226778535007</v>
      </c>
      <c r="AY155" s="43"/>
      <c r="AZ155" s="43">
        <f t="shared" ref="AZ155:BA155" si="647">AZ154</f>
        <v>17</v>
      </c>
      <c r="BA155" s="43">
        <f t="shared" si="647"/>
        <v>-7.5</v>
      </c>
      <c r="BB155" s="43"/>
      <c r="BC155" s="55"/>
      <c r="BD155" s="54">
        <f t="shared" si="552"/>
        <v>-88.217226778535007</v>
      </c>
      <c r="BE155" s="30">
        <v>0.31</v>
      </c>
      <c r="BF155" s="30">
        <f t="shared" ref="BF155:BG155" si="648">BF154</f>
        <v>8</v>
      </c>
      <c r="BG155" s="30">
        <f t="shared" si="648"/>
        <v>-6</v>
      </c>
      <c r="BH155" s="30">
        <f t="shared" si="559"/>
        <v>-3.52</v>
      </c>
    </row>
    <row r="156" spans="38:60">
      <c r="AL156" s="30">
        <f t="shared" si="546"/>
        <v>-88.451651794080988</v>
      </c>
      <c r="AM156" s="30">
        <v>4.1000000000000002E-2</v>
      </c>
      <c r="AN156" s="30">
        <f t="shared" ref="AN156:AO156" si="649">AN155</f>
        <v>10</v>
      </c>
      <c r="AO156" s="30">
        <f t="shared" si="649"/>
        <v>-5</v>
      </c>
      <c r="AP156" s="30">
        <f t="shared" si="561"/>
        <v>-4.59</v>
      </c>
      <c r="AR156" s="30">
        <f t="shared" si="548"/>
        <v>-87.701651794080988</v>
      </c>
      <c r="AS156" s="30">
        <v>0.28899999999999998</v>
      </c>
      <c r="AT156" s="30">
        <f t="shared" ref="AT156:AU156" si="650">AT155</f>
        <v>8</v>
      </c>
      <c r="AU156" s="30">
        <f t="shared" si="650"/>
        <v>-10</v>
      </c>
      <c r="AV156" s="30">
        <f t="shared" si="556"/>
        <v>-7.6880000000000006</v>
      </c>
      <c r="AX156" s="43">
        <f t="shared" si="550"/>
        <v>-87.701651794080988</v>
      </c>
      <c r="AY156" s="43"/>
      <c r="AZ156" s="43">
        <f t="shared" ref="AZ156:BA156" si="651">AZ155</f>
        <v>17</v>
      </c>
      <c r="BA156" s="43">
        <f t="shared" si="651"/>
        <v>-7.5</v>
      </c>
      <c r="BB156" s="43"/>
      <c r="BC156" s="55"/>
      <c r="BD156" s="54">
        <f t="shared" si="552"/>
        <v>-87.701651794080988</v>
      </c>
      <c r="BE156" s="30">
        <v>-0.03</v>
      </c>
      <c r="BF156" s="30">
        <f t="shared" ref="BF156:BG156" si="652">BF155</f>
        <v>8</v>
      </c>
      <c r="BG156" s="30">
        <f t="shared" si="652"/>
        <v>-6</v>
      </c>
      <c r="BH156" s="30">
        <f t="shared" si="559"/>
        <v>-6.24</v>
      </c>
    </row>
    <row r="157" spans="38:60">
      <c r="AL157" s="30">
        <f t="shared" si="546"/>
        <v>-87.936076809626968</v>
      </c>
      <c r="AM157" s="30">
        <v>-2.1000000000000001E-2</v>
      </c>
      <c r="AN157" s="30">
        <f t="shared" ref="AN157:AO157" si="653">AN156</f>
        <v>10</v>
      </c>
      <c r="AO157" s="30">
        <f t="shared" si="653"/>
        <v>-5</v>
      </c>
      <c r="AP157" s="30">
        <f t="shared" si="561"/>
        <v>-5.21</v>
      </c>
      <c r="AR157" s="30">
        <f t="shared" si="548"/>
        <v>-87.186076809626968</v>
      </c>
      <c r="AS157" s="30">
        <v>0.311</v>
      </c>
      <c r="AT157" s="30">
        <f t="shared" ref="AT157:AU157" si="654">AT156</f>
        <v>8</v>
      </c>
      <c r="AU157" s="30">
        <f t="shared" si="654"/>
        <v>-10</v>
      </c>
      <c r="AV157" s="30">
        <f t="shared" si="556"/>
        <v>-7.5120000000000005</v>
      </c>
      <c r="AX157" s="43">
        <f t="shared" si="550"/>
        <v>-87.186076809626968</v>
      </c>
      <c r="AY157" s="43"/>
      <c r="AZ157" s="43">
        <f t="shared" ref="AZ157:BA157" si="655">AZ156</f>
        <v>17</v>
      </c>
      <c r="BA157" s="43">
        <f t="shared" si="655"/>
        <v>-7.5</v>
      </c>
      <c r="BB157" s="43"/>
      <c r="BC157" s="55"/>
      <c r="BD157" s="54">
        <f t="shared" si="552"/>
        <v>-87.186076809626968</v>
      </c>
      <c r="BE157" s="30">
        <v>-0.01</v>
      </c>
      <c r="BF157" s="30">
        <f t="shared" ref="BF157:BG157" si="656">BF156</f>
        <v>8</v>
      </c>
      <c r="BG157" s="30">
        <f t="shared" si="656"/>
        <v>-6</v>
      </c>
      <c r="BH157" s="30">
        <f t="shared" si="559"/>
        <v>-6.08</v>
      </c>
    </row>
    <row r="158" spans="38:60">
      <c r="AL158" s="30">
        <f t="shared" si="546"/>
        <v>-87.420501825172948</v>
      </c>
      <c r="AM158" s="30">
        <v>7.6999999999999999E-2</v>
      </c>
      <c r="AN158" s="30">
        <f t="shared" ref="AN158:AO158" si="657">AN157</f>
        <v>10</v>
      </c>
      <c r="AO158" s="30">
        <f t="shared" si="657"/>
        <v>-5</v>
      </c>
      <c r="AP158" s="30">
        <f t="shared" si="561"/>
        <v>-4.2300000000000004</v>
      </c>
      <c r="AR158" s="30">
        <f t="shared" si="548"/>
        <v>-86.670501825172948</v>
      </c>
      <c r="AS158" s="30">
        <v>0.5</v>
      </c>
      <c r="AT158" s="30">
        <f t="shared" ref="AT158:AU158" si="658">AT157</f>
        <v>8</v>
      </c>
      <c r="AU158" s="30">
        <f t="shared" si="658"/>
        <v>-10</v>
      </c>
      <c r="AV158" s="30">
        <f t="shared" si="556"/>
        <v>-6</v>
      </c>
      <c r="AX158" s="43">
        <f t="shared" si="550"/>
        <v>-86.670501825172948</v>
      </c>
      <c r="AY158" s="43"/>
      <c r="AZ158" s="43">
        <f t="shared" ref="AZ158:BA158" si="659">AZ157</f>
        <v>17</v>
      </c>
      <c r="BA158" s="43">
        <f t="shared" si="659"/>
        <v>-7.5</v>
      </c>
      <c r="BB158" s="43"/>
      <c r="BC158" s="55"/>
      <c r="BD158" s="54">
        <f t="shared" si="552"/>
        <v>-86.670501825172948</v>
      </c>
      <c r="BE158" s="30">
        <v>0.08</v>
      </c>
      <c r="BF158" s="30">
        <f t="shared" ref="BF158:BG158" si="660">BF157</f>
        <v>8</v>
      </c>
      <c r="BG158" s="30">
        <f t="shared" si="660"/>
        <v>-6</v>
      </c>
      <c r="BH158" s="30">
        <f t="shared" si="559"/>
        <v>-5.36</v>
      </c>
    </row>
    <row r="159" spans="38:60">
      <c r="AL159" s="30">
        <f t="shared" si="546"/>
        <v>-86.904926840718929</v>
      </c>
      <c r="AM159" s="30">
        <v>0.16300000000000001</v>
      </c>
      <c r="AN159" s="30">
        <f t="shared" ref="AN159:AO159" si="661">AN158</f>
        <v>10</v>
      </c>
      <c r="AO159" s="30">
        <f t="shared" si="661"/>
        <v>-5</v>
      </c>
      <c r="AP159" s="30">
        <f t="shared" si="561"/>
        <v>-3.37</v>
      </c>
      <c r="AR159" s="30">
        <f t="shared" si="548"/>
        <v>-86.154926840718929</v>
      </c>
      <c r="AS159" s="30">
        <v>0.38900000000000001</v>
      </c>
      <c r="AT159" s="30">
        <f t="shared" ref="AT159:AU159" si="662">AT158</f>
        <v>8</v>
      </c>
      <c r="AU159" s="30">
        <f t="shared" si="662"/>
        <v>-10</v>
      </c>
      <c r="AV159" s="30">
        <f t="shared" si="556"/>
        <v>-6.8879999999999999</v>
      </c>
      <c r="AX159" s="43">
        <f t="shared" si="550"/>
        <v>-86.154926840718929</v>
      </c>
      <c r="AY159" s="43"/>
      <c r="AZ159" s="43">
        <f t="shared" ref="AZ159:BA159" si="663">AZ158</f>
        <v>17</v>
      </c>
      <c r="BA159" s="43">
        <f t="shared" si="663"/>
        <v>-7.5</v>
      </c>
      <c r="BB159" s="43"/>
      <c r="BC159" s="55"/>
      <c r="BD159" s="54">
        <f t="shared" si="552"/>
        <v>-86.154926840718929</v>
      </c>
      <c r="BE159" s="30">
        <v>-0.12</v>
      </c>
      <c r="BF159" s="30">
        <f t="shared" ref="BF159:BG159" si="664">BF158</f>
        <v>8</v>
      </c>
      <c r="BG159" s="30">
        <f t="shared" si="664"/>
        <v>-6</v>
      </c>
      <c r="BH159" s="30">
        <f t="shared" si="559"/>
        <v>-6.96</v>
      </c>
    </row>
    <row r="160" spans="38:60">
      <c r="AL160" s="30">
        <f t="shared" si="546"/>
        <v>-86.389351856264909</v>
      </c>
      <c r="AM160" s="30">
        <v>0.11899999999999999</v>
      </c>
      <c r="AN160" s="30">
        <f t="shared" ref="AN160:AO160" si="665">AN159</f>
        <v>10</v>
      </c>
      <c r="AO160" s="30">
        <f t="shared" si="665"/>
        <v>-5</v>
      </c>
      <c r="AP160" s="30">
        <f t="shared" si="561"/>
        <v>-3.81</v>
      </c>
      <c r="AR160" s="30">
        <f t="shared" si="548"/>
        <v>-85.639351856264909</v>
      </c>
      <c r="AS160" s="30">
        <v>0.622</v>
      </c>
      <c r="AT160" s="30">
        <f t="shared" ref="AT160:AU160" si="666">AT159</f>
        <v>8</v>
      </c>
      <c r="AU160" s="30">
        <f t="shared" si="666"/>
        <v>-10</v>
      </c>
      <c r="AV160" s="30">
        <f t="shared" si="556"/>
        <v>-5.024</v>
      </c>
      <c r="AX160" s="43">
        <f t="shared" si="550"/>
        <v>-85.639351856264909</v>
      </c>
      <c r="AY160" s="43"/>
      <c r="AZ160" s="43">
        <f t="shared" ref="AZ160:BA160" si="667">AZ159</f>
        <v>17</v>
      </c>
      <c r="BA160" s="43">
        <f t="shared" si="667"/>
        <v>-7.5</v>
      </c>
      <c r="BB160" s="43"/>
      <c r="BC160" s="55"/>
      <c r="BD160" s="54">
        <f t="shared" si="552"/>
        <v>-85.639351856264909</v>
      </c>
      <c r="BE160" s="30">
        <v>0.78</v>
      </c>
      <c r="BF160" s="30">
        <f t="shared" ref="BF160:BG160" si="668">BF159</f>
        <v>8</v>
      </c>
      <c r="BG160" s="30">
        <f t="shared" si="668"/>
        <v>-6</v>
      </c>
      <c r="BH160" s="30">
        <f t="shared" si="559"/>
        <v>0.24000000000000021</v>
      </c>
    </row>
    <row r="161" spans="38:60">
      <c r="AL161" s="30">
        <f t="shared" si="546"/>
        <v>-85.87377687181089</v>
      </c>
      <c r="AM161" s="30">
        <v>-7.1999999999999995E-2</v>
      </c>
      <c r="AN161" s="30">
        <f t="shared" ref="AN161:AO161" si="669">AN160</f>
        <v>10</v>
      </c>
      <c r="AO161" s="30">
        <f t="shared" si="669"/>
        <v>-5</v>
      </c>
      <c r="AP161" s="30">
        <f t="shared" si="561"/>
        <v>-5.72</v>
      </c>
      <c r="AR161" s="30">
        <f t="shared" si="548"/>
        <v>-85.12377687181089</v>
      </c>
      <c r="AS161" s="30">
        <v>0.13300000000000001</v>
      </c>
      <c r="AT161" s="30">
        <f t="shared" ref="AT161:AU161" si="670">AT160</f>
        <v>8</v>
      </c>
      <c r="AU161" s="30">
        <f t="shared" si="670"/>
        <v>-10</v>
      </c>
      <c r="AV161" s="30">
        <f t="shared" si="556"/>
        <v>-8.9359999999999999</v>
      </c>
      <c r="AX161" s="43">
        <f t="shared" si="550"/>
        <v>-85.12377687181089</v>
      </c>
      <c r="AY161" s="43"/>
      <c r="AZ161" s="43">
        <f t="shared" ref="AZ161:BA161" si="671">AZ160</f>
        <v>17</v>
      </c>
      <c r="BA161" s="43">
        <f t="shared" si="671"/>
        <v>-7.5</v>
      </c>
      <c r="BB161" s="43"/>
      <c r="BC161" s="55"/>
      <c r="BD161" s="54">
        <f t="shared" si="552"/>
        <v>-85.12377687181089</v>
      </c>
      <c r="BE161" s="30">
        <v>-1.1599999999999999</v>
      </c>
      <c r="BF161" s="30">
        <f t="shared" ref="BF161:BG161" si="672">BF160</f>
        <v>8</v>
      </c>
      <c r="BG161" s="30">
        <f t="shared" si="672"/>
        <v>-6</v>
      </c>
      <c r="BH161" s="30">
        <f t="shared" si="559"/>
        <v>-15.28</v>
      </c>
    </row>
    <row r="162" spans="38:60">
      <c r="AL162" s="30">
        <f t="shared" si="546"/>
        <v>-85.35820188735687</v>
      </c>
      <c r="AM162" s="30">
        <v>-0.159</v>
      </c>
      <c r="AN162" s="30">
        <f t="shared" ref="AN162:AO162" si="673">AN161</f>
        <v>10</v>
      </c>
      <c r="AO162" s="30">
        <f t="shared" si="673"/>
        <v>-5</v>
      </c>
      <c r="AP162" s="30">
        <f t="shared" si="561"/>
        <v>-6.59</v>
      </c>
      <c r="AR162" s="30">
        <f t="shared" si="548"/>
        <v>-84.60820188735687</v>
      </c>
      <c r="AS162" s="30">
        <v>-5.6000000000000001E-2</v>
      </c>
      <c r="AT162" s="30">
        <f t="shared" ref="AT162:AU162" si="674">AT161</f>
        <v>8</v>
      </c>
      <c r="AU162" s="30">
        <f t="shared" si="674"/>
        <v>-10</v>
      </c>
      <c r="AV162" s="30">
        <f t="shared" si="556"/>
        <v>-10.448</v>
      </c>
      <c r="AX162" s="43">
        <f t="shared" si="550"/>
        <v>-84.60820188735687</v>
      </c>
      <c r="AY162" s="43"/>
      <c r="AZ162" s="43">
        <f t="shared" ref="AZ162:BA162" si="675">AZ161</f>
        <v>17</v>
      </c>
      <c r="BA162" s="43">
        <f t="shared" si="675"/>
        <v>-7.5</v>
      </c>
      <c r="BB162" s="43"/>
      <c r="BC162" s="55"/>
      <c r="BD162" s="54">
        <f t="shared" si="552"/>
        <v>-84.60820188735687</v>
      </c>
      <c r="BE162" s="30">
        <v>0.27</v>
      </c>
      <c r="BF162" s="30">
        <f t="shared" ref="BF162:BG162" si="676">BF161</f>
        <v>8</v>
      </c>
      <c r="BG162" s="30">
        <f t="shared" si="676"/>
        <v>-6</v>
      </c>
      <c r="BH162" s="30">
        <f t="shared" si="559"/>
        <v>-3.84</v>
      </c>
    </row>
    <row r="163" spans="38:60">
      <c r="AL163" s="30">
        <f t="shared" si="546"/>
        <v>-84.84262690290285</v>
      </c>
      <c r="AM163" s="30">
        <v>-0.17699999999999999</v>
      </c>
      <c r="AN163" s="30">
        <f t="shared" ref="AN163:AO163" si="677">AN162</f>
        <v>10</v>
      </c>
      <c r="AO163" s="30">
        <f t="shared" si="677"/>
        <v>-5</v>
      </c>
      <c r="AP163" s="30">
        <f t="shared" si="561"/>
        <v>-6.77</v>
      </c>
      <c r="AR163" s="30">
        <f t="shared" si="548"/>
        <v>-84.09262690290285</v>
      </c>
      <c r="AS163" s="30">
        <v>-0.35599999999999998</v>
      </c>
      <c r="AT163" s="30">
        <f t="shared" ref="AT163:AU163" si="678">AT162</f>
        <v>8</v>
      </c>
      <c r="AU163" s="30">
        <f t="shared" si="678"/>
        <v>-10</v>
      </c>
      <c r="AV163" s="30">
        <f t="shared" si="556"/>
        <v>-12.847999999999999</v>
      </c>
      <c r="AX163" s="43">
        <f t="shared" si="550"/>
        <v>-84.09262690290285</v>
      </c>
      <c r="AY163" s="43"/>
      <c r="AZ163" s="43">
        <f t="shared" ref="AZ163:BA163" si="679">AZ162</f>
        <v>17</v>
      </c>
      <c r="BA163" s="43">
        <f t="shared" si="679"/>
        <v>-7.5</v>
      </c>
      <c r="BB163" s="43"/>
      <c r="BC163" s="55"/>
      <c r="BD163" s="54">
        <f t="shared" si="552"/>
        <v>-84.09262690290285</v>
      </c>
      <c r="BE163" s="30">
        <v>0.03</v>
      </c>
      <c r="BF163" s="30">
        <f t="shared" ref="BF163:BG163" si="680">BF162</f>
        <v>8</v>
      </c>
      <c r="BG163" s="30">
        <f t="shared" si="680"/>
        <v>-6</v>
      </c>
      <c r="BH163" s="30">
        <f t="shared" si="559"/>
        <v>-5.76</v>
      </c>
    </row>
    <row r="164" spans="38:60">
      <c r="AL164" s="30">
        <f t="shared" si="546"/>
        <v>-84.327051918448831</v>
      </c>
      <c r="AM164" s="30">
        <v>-5.6000000000000001E-2</v>
      </c>
      <c r="AN164" s="30">
        <f t="shared" ref="AN164:AO164" si="681">AN163</f>
        <v>10</v>
      </c>
      <c r="AO164" s="30">
        <f t="shared" si="681"/>
        <v>-5</v>
      </c>
      <c r="AP164" s="30">
        <f t="shared" si="561"/>
        <v>-5.5600000000000005</v>
      </c>
      <c r="AR164" s="30">
        <f t="shared" si="548"/>
        <v>-83.577051918448831</v>
      </c>
      <c r="AS164" s="30">
        <v>7.8E-2</v>
      </c>
      <c r="AT164" s="30">
        <f t="shared" ref="AT164:AU164" si="682">AT163</f>
        <v>8</v>
      </c>
      <c r="AU164" s="30">
        <f t="shared" si="682"/>
        <v>-10</v>
      </c>
      <c r="AV164" s="30">
        <f t="shared" si="556"/>
        <v>-9.3759999999999994</v>
      </c>
      <c r="AX164" s="43">
        <f t="shared" si="550"/>
        <v>-83.577051918448831</v>
      </c>
      <c r="AY164" s="43"/>
      <c r="AZ164" s="43">
        <f t="shared" ref="AZ164:BA164" si="683">AZ163</f>
        <v>17</v>
      </c>
      <c r="BA164" s="43">
        <f t="shared" si="683"/>
        <v>-7.5</v>
      </c>
      <c r="BB164" s="43"/>
      <c r="BC164" s="55"/>
      <c r="BD164" s="54">
        <f t="shared" si="552"/>
        <v>-83.577051918448831</v>
      </c>
      <c r="BE164" s="30">
        <v>-0.04</v>
      </c>
      <c r="BF164" s="30">
        <f t="shared" ref="BF164:BG164" si="684">BF163</f>
        <v>8</v>
      </c>
      <c r="BG164" s="30">
        <f t="shared" si="684"/>
        <v>-6</v>
      </c>
      <c r="BH164" s="30">
        <f t="shared" si="559"/>
        <v>-6.32</v>
      </c>
    </row>
    <row r="165" spans="38:60">
      <c r="AL165" s="30">
        <f t="shared" si="546"/>
        <v>-83.811476933994811</v>
      </c>
      <c r="AM165" s="30">
        <v>-8.1000000000000003E-2</v>
      </c>
      <c r="AN165" s="30">
        <f t="shared" ref="AN165:AO165" si="685">AN164</f>
        <v>10</v>
      </c>
      <c r="AO165" s="30">
        <f t="shared" si="685"/>
        <v>-5</v>
      </c>
      <c r="AP165" s="30">
        <f t="shared" si="561"/>
        <v>-5.8100000000000005</v>
      </c>
      <c r="AR165" s="30">
        <f t="shared" si="548"/>
        <v>-83.061476933994811</v>
      </c>
      <c r="AS165" s="30">
        <v>0.36699999999999999</v>
      </c>
      <c r="AT165" s="30">
        <f t="shared" ref="AT165:AU165" si="686">AT164</f>
        <v>8</v>
      </c>
      <c r="AU165" s="30">
        <f t="shared" si="686"/>
        <v>-10</v>
      </c>
      <c r="AV165" s="30">
        <f t="shared" si="556"/>
        <v>-7.0640000000000001</v>
      </c>
      <c r="AX165" s="43">
        <f t="shared" si="550"/>
        <v>-83.061476933994811</v>
      </c>
      <c r="AY165" s="43"/>
      <c r="AZ165" s="43">
        <f t="shared" ref="AZ165:BA165" si="687">AZ164</f>
        <v>17</v>
      </c>
      <c r="BA165" s="43">
        <f t="shared" si="687"/>
        <v>-7.5</v>
      </c>
      <c r="BB165" s="43"/>
      <c r="BC165" s="55"/>
      <c r="BD165" s="54">
        <f t="shared" si="552"/>
        <v>-83.061476933994811</v>
      </c>
      <c r="BE165" s="30">
        <v>0.02</v>
      </c>
      <c r="BF165" s="30">
        <f t="shared" ref="BF165:BG165" si="688">BF164</f>
        <v>8</v>
      </c>
      <c r="BG165" s="30">
        <f t="shared" si="688"/>
        <v>-6</v>
      </c>
      <c r="BH165" s="30">
        <f t="shared" si="559"/>
        <v>-5.84</v>
      </c>
    </row>
    <row r="166" spans="38:60">
      <c r="AL166" s="30">
        <f t="shared" si="546"/>
        <v>-83.295901949540792</v>
      </c>
      <c r="AM166" s="30">
        <v>0.08</v>
      </c>
      <c r="AN166" s="30">
        <f t="shared" ref="AN166:AO166" si="689">AN165</f>
        <v>10</v>
      </c>
      <c r="AO166" s="30">
        <f t="shared" si="689"/>
        <v>-5</v>
      </c>
      <c r="AP166" s="30">
        <f t="shared" si="561"/>
        <v>-4.2</v>
      </c>
      <c r="AR166" s="30">
        <f t="shared" si="548"/>
        <v>-82.545901949540792</v>
      </c>
      <c r="AS166" s="30">
        <v>0.46700000000000003</v>
      </c>
      <c r="AT166" s="30">
        <f t="shared" ref="AT166:AU166" si="690">AT165</f>
        <v>8</v>
      </c>
      <c r="AU166" s="30">
        <f t="shared" si="690"/>
        <v>-10</v>
      </c>
      <c r="AV166" s="30">
        <f t="shared" si="556"/>
        <v>-6.2639999999999993</v>
      </c>
      <c r="AX166" s="43">
        <f t="shared" si="550"/>
        <v>-82.545901949540792</v>
      </c>
      <c r="AY166" s="43"/>
      <c r="AZ166" s="43">
        <f t="shared" ref="AZ166:BA166" si="691">AZ165</f>
        <v>17</v>
      </c>
      <c r="BA166" s="43">
        <f t="shared" si="691"/>
        <v>-7.5</v>
      </c>
      <c r="BB166" s="43"/>
      <c r="BC166" s="55"/>
      <c r="BD166" s="54">
        <f t="shared" si="552"/>
        <v>-82.545901949540792</v>
      </c>
      <c r="BE166" s="30">
        <v>-7.0000000000000007E-2</v>
      </c>
      <c r="BF166" s="30">
        <f t="shared" ref="BF166:BG166" si="692">BF165</f>
        <v>8</v>
      </c>
      <c r="BG166" s="30">
        <f t="shared" si="692"/>
        <v>-6</v>
      </c>
      <c r="BH166" s="30">
        <f t="shared" si="559"/>
        <v>-6.5600000000000005</v>
      </c>
    </row>
    <row r="167" spans="38:60">
      <c r="AL167" s="30">
        <f t="shared" si="546"/>
        <v>-82.780326965086772</v>
      </c>
      <c r="AM167" s="30">
        <v>0.185</v>
      </c>
      <c r="AN167" s="30">
        <f t="shared" ref="AN167:AO167" si="693">AN166</f>
        <v>10</v>
      </c>
      <c r="AO167" s="30">
        <f t="shared" si="693"/>
        <v>-5</v>
      </c>
      <c r="AP167" s="30">
        <f t="shared" si="561"/>
        <v>-3.15</v>
      </c>
      <c r="AR167" s="30">
        <f t="shared" si="548"/>
        <v>-82.030326965086772</v>
      </c>
      <c r="AS167" s="30">
        <v>0.189</v>
      </c>
      <c r="AT167" s="30">
        <f t="shared" ref="AT167:AU167" si="694">AT166</f>
        <v>8</v>
      </c>
      <c r="AU167" s="30">
        <f t="shared" si="694"/>
        <v>-10</v>
      </c>
      <c r="AV167" s="30">
        <f t="shared" si="556"/>
        <v>-8.4879999999999995</v>
      </c>
      <c r="AX167" s="43">
        <f t="shared" si="550"/>
        <v>-82.030326965086772</v>
      </c>
      <c r="AY167" s="43"/>
      <c r="AZ167" s="43">
        <f t="shared" ref="AZ167:BA167" si="695">AZ166</f>
        <v>17</v>
      </c>
      <c r="BA167" s="43">
        <f t="shared" si="695"/>
        <v>-7.5</v>
      </c>
      <c r="BB167" s="43"/>
      <c r="BC167" s="55"/>
      <c r="BD167" s="54">
        <f t="shared" si="552"/>
        <v>-82.030326965086772</v>
      </c>
      <c r="BE167" s="30">
        <v>0.03</v>
      </c>
      <c r="BF167" s="30">
        <f t="shared" ref="BF167:BG167" si="696">BF166</f>
        <v>8</v>
      </c>
      <c r="BG167" s="30">
        <f t="shared" si="696"/>
        <v>-6</v>
      </c>
      <c r="BH167" s="30">
        <f t="shared" si="559"/>
        <v>-5.76</v>
      </c>
    </row>
    <row r="168" spans="38:60">
      <c r="AL168" s="30">
        <f t="shared" si="546"/>
        <v>-82.264751980632752</v>
      </c>
      <c r="AM168" s="30">
        <v>0.42099999999999999</v>
      </c>
      <c r="AN168" s="30">
        <f t="shared" ref="AN168:AO168" si="697">AN167</f>
        <v>10</v>
      </c>
      <c r="AO168" s="30">
        <f t="shared" si="697"/>
        <v>-5</v>
      </c>
      <c r="AP168" s="30">
        <f t="shared" si="561"/>
        <v>-0.79</v>
      </c>
      <c r="AR168" s="30">
        <f t="shared" si="548"/>
        <v>-81.514751980632752</v>
      </c>
      <c r="AS168" s="30">
        <v>-0.156</v>
      </c>
      <c r="AT168" s="30">
        <f t="shared" ref="AT168:AU168" si="698">AT167</f>
        <v>8</v>
      </c>
      <c r="AU168" s="30">
        <f t="shared" si="698"/>
        <v>-10</v>
      </c>
      <c r="AV168" s="30">
        <f t="shared" si="556"/>
        <v>-11.247999999999999</v>
      </c>
      <c r="AX168" s="43">
        <f t="shared" si="550"/>
        <v>-81.514751980632752</v>
      </c>
      <c r="AY168" s="43"/>
      <c r="AZ168" s="43">
        <f t="shared" ref="AZ168:BA168" si="699">AZ167</f>
        <v>17</v>
      </c>
      <c r="BA168" s="43">
        <f t="shared" si="699"/>
        <v>-7.5</v>
      </c>
      <c r="BB168" s="43"/>
      <c r="BC168" s="55"/>
      <c r="BD168" s="54">
        <f t="shared" si="552"/>
        <v>-81.514751980632752</v>
      </c>
      <c r="BE168" s="30">
        <v>0.02</v>
      </c>
      <c r="BF168" s="30">
        <f t="shared" ref="BF168:BG168" si="700">BF167</f>
        <v>8</v>
      </c>
      <c r="BG168" s="30">
        <f t="shared" si="700"/>
        <v>-6</v>
      </c>
      <c r="BH168" s="30">
        <f t="shared" si="559"/>
        <v>-5.84</v>
      </c>
    </row>
    <row r="169" spans="38:60">
      <c r="AL169" s="30">
        <f t="shared" si="546"/>
        <v>-81.749176996178733</v>
      </c>
      <c r="AM169" s="30">
        <v>0.29599999999999999</v>
      </c>
      <c r="AN169" s="30">
        <f t="shared" ref="AN169:AO169" si="701">AN168</f>
        <v>10</v>
      </c>
      <c r="AO169" s="30">
        <f t="shared" si="701"/>
        <v>-5</v>
      </c>
      <c r="AP169" s="30">
        <f t="shared" si="561"/>
        <v>-2.04</v>
      </c>
      <c r="AR169" s="30">
        <f t="shared" si="548"/>
        <v>-80.999176996178733</v>
      </c>
      <c r="AS169" s="30">
        <v>-0.28899999999999998</v>
      </c>
      <c r="AT169" s="30">
        <f t="shared" ref="AT169:AU169" si="702">AT168</f>
        <v>8</v>
      </c>
      <c r="AU169" s="30">
        <f t="shared" si="702"/>
        <v>-10</v>
      </c>
      <c r="AV169" s="30">
        <f t="shared" si="556"/>
        <v>-12.311999999999999</v>
      </c>
      <c r="AX169" s="43">
        <f t="shared" si="550"/>
        <v>-80.999176996178733</v>
      </c>
      <c r="AY169" s="43"/>
      <c r="AZ169" s="43">
        <f t="shared" ref="AZ169:BA169" si="703">AZ168</f>
        <v>17</v>
      </c>
      <c r="BA169" s="43">
        <f t="shared" si="703"/>
        <v>-7.5</v>
      </c>
      <c r="BB169" s="43"/>
      <c r="BC169" s="55"/>
      <c r="BD169" s="54">
        <f t="shared" si="552"/>
        <v>-80.999176996178733</v>
      </c>
      <c r="BE169" s="30">
        <v>0.05</v>
      </c>
      <c r="BF169" s="30">
        <f t="shared" ref="BF169:BG169" si="704">BF168</f>
        <v>8</v>
      </c>
      <c r="BG169" s="30">
        <f t="shared" si="704"/>
        <v>-6</v>
      </c>
      <c r="BH169" s="30">
        <f t="shared" si="559"/>
        <v>-5.6</v>
      </c>
    </row>
    <row r="170" spans="38:60">
      <c r="AL170" s="30">
        <f t="shared" si="546"/>
        <v>-81.233602011724713</v>
      </c>
      <c r="AM170" s="30">
        <v>0.161</v>
      </c>
      <c r="AN170" s="30">
        <f t="shared" ref="AN170:AO170" si="705">AN169</f>
        <v>10</v>
      </c>
      <c r="AO170" s="30">
        <f t="shared" si="705"/>
        <v>-5</v>
      </c>
      <c r="AP170" s="30">
        <f t="shared" si="561"/>
        <v>-3.3899999999999997</v>
      </c>
      <c r="AR170" s="30">
        <f t="shared" si="548"/>
        <v>-80.483602011724713</v>
      </c>
      <c r="AS170" s="30">
        <v>-0.433</v>
      </c>
      <c r="AT170" s="30">
        <f t="shared" ref="AT170:AU170" si="706">AT169</f>
        <v>8</v>
      </c>
      <c r="AU170" s="30">
        <f t="shared" si="706"/>
        <v>-10</v>
      </c>
      <c r="AV170" s="30">
        <f t="shared" si="556"/>
        <v>-13.464</v>
      </c>
      <c r="AX170" s="43">
        <f t="shared" si="550"/>
        <v>-80.483602011724713</v>
      </c>
      <c r="AY170" s="43"/>
      <c r="AZ170" s="43">
        <f t="shared" ref="AZ170:BA170" si="707">AZ169</f>
        <v>17</v>
      </c>
      <c r="BA170" s="43">
        <f t="shared" si="707"/>
        <v>-7.5</v>
      </c>
      <c r="BB170" s="43"/>
      <c r="BC170" s="55"/>
      <c r="BD170" s="54">
        <f t="shared" si="552"/>
        <v>-80.483602011724713</v>
      </c>
      <c r="BE170" s="30">
        <v>-0.11</v>
      </c>
      <c r="BF170" s="30">
        <f t="shared" ref="BF170:BG170" si="708">BF169</f>
        <v>8</v>
      </c>
      <c r="BG170" s="30">
        <f t="shared" si="708"/>
        <v>-6</v>
      </c>
      <c r="BH170" s="30">
        <f t="shared" si="559"/>
        <v>-6.88</v>
      </c>
    </row>
    <row r="171" spans="38:60">
      <c r="AL171" s="30">
        <f t="shared" si="546"/>
        <v>-80.718027027270693</v>
      </c>
      <c r="AM171" s="30">
        <v>-0.13100000000000001</v>
      </c>
      <c r="AN171" s="30">
        <f t="shared" ref="AN171:AO171" si="709">AN170</f>
        <v>10</v>
      </c>
      <c r="AO171" s="30">
        <f t="shared" si="709"/>
        <v>-5</v>
      </c>
      <c r="AP171" s="30">
        <f t="shared" si="561"/>
        <v>-6.3100000000000005</v>
      </c>
      <c r="AR171" s="30">
        <f t="shared" si="548"/>
        <v>-79.968027027270693</v>
      </c>
      <c r="AS171" s="30">
        <v>-0.4</v>
      </c>
      <c r="AT171" s="30">
        <f t="shared" ref="AT171:AU171" si="710">AT170</f>
        <v>8</v>
      </c>
      <c r="AU171" s="30">
        <f t="shared" si="710"/>
        <v>-10</v>
      </c>
      <c r="AV171" s="30">
        <f t="shared" si="556"/>
        <v>-13.2</v>
      </c>
      <c r="AX171" s="43">
        <f t="shared" si="550"/>
        <v>-79.968027027270693</v>
      </c>
      <c r="AY171" s="43"/>
      <c r="AZ171" s="43">
        <f t="shared" ref="AZ171:BA171" si="711">AZ170</f>
        <v>17</v>
      </c>
      <c r="BA171" s="43">
        <f t="shared" si="711"/>
        <v>-7.5</v>
      </c>
      <c r="BB171" s="43"/>
      <c r="BC171" s="55"/>
      <c r="BD171" s="54">
        <f t="shared" si="552"/>
        <v>-79.968027027270693</v>
      </c>
      <c r="BE171" s="30">
        <v>-0.01</v>
      </c>
      <c r="BF171" s="30">
        <f t="shared" ref="BF171:BG171" si="712">BF170</f>
        <v>8</v>
      </c>
      <c r="BG171" s="30">
        <f t="shared" si="712"/>
        <v>-6</v>
      </c>
      <c r="BH171" s="30">
        <f t="shared" si="559"/>
        <v>-6.08</v>
      </c>
    </row>
    <row r="172" spans="38:60">
      <c r="AL172" s="30">
        <f t="shared" si="546"/>
        <v>-80.202452042816674</v>
      </c>
      <c r="AM172" s="30">
        <v>-0.23499999999999999</v>
      </c>
      <c r="AN172" s="30">
        <f t="shared" ref="AN172:AO172" si="713">AN171</f>
        <v>10</v>
      </c>
      <c r="AO172" s="30">
        <f t="shared" si="713"/>
        <v>-5</v>
      </c>
      <c r="AP172" s="30">
        <f t="shared" si="561"/>
        <v>-7.35</v>
      </c>
      <c r="AR172" s="30">
        <f t="shared" si="548"/>
        <v>-79.452452042816674</v>
      </c>
      <c r="AS172" s="30">
        <v>-0.622</v>
      </c>
      <c r="AT172" s="30">
        <f t="shared" ref="AT172:AU172" si="714">AT171</f>
        <v>8</v>
      </c>
      <c r="AU172" s="30">
        <f t="shared" si="714"/>
        <v>-10</v>
      </c>
      <c r="AV172" s="30">
        <f t="shared" si="556"/>
        <v>-14.975999999999999</v>
      </c>
      <c r="AX172" s="43">
        <f t="shared" si="550"/>
        <v>-79.452452042816674</v>
      </c>
      <c r="AY172" s="43"/>
      <c r="AZ172" s="43">
        <f t="shared" ref="AZ172:BA172" si="715">AZ171</f>
        <v>17</v>
      </c>
      <c r="BA172" s="43">
        <f t="shared" si="715"/>
        <v>-7.5</v>
      </c>
      <c r="BB172" s="43"/>
      <c r="BC172" s="55"/>
      <c r="BD172" s="54">
        <f t="shared" si="552"/>
        <v>-79.452452042816674</v>
      </c>
      <c r="BE172" s="30">
        <v>0.05</v>
      </c>
      <c r="BF172" s="30">
        <f t="shared" ref="BF172:BG172" si="716">BF171</f>
        <v>8</v>
      </c>
      <c r="BG172" s="30">
        <f t="shared" si="716"/>
        <v>-6</v>
      </c>
      <c r="BH172" s="30">
        <f t="shared" si="559"/>
        <v>-5.6</v>
      </c>
    </row>
    <row r="173" spans="38:60">
      <c r="AL173" s="30">
        <f t="shared" si="546"/>
        <v>-79.686877058362654</v>
      </c>
      <c r="AM173" s="30">
        <v>-0.32400000000000001</v>
      </c>
      <c r="AN173" s="30">
        <f t="shared" ref="AN173:AO173" si="717">AN172</f>
        <v>10</v>
      </c>
      <c r="AO173" s="30">
        <f t="shared" si="717"/>
        <v>-5</v>
      </c>
      <c r="AP173" s="30">
        <f t="shared" si="561"/>
        <v>-8.24</v>
      </c>
      <c r="AR173" s="30">
        <f t="shared" si="548"/>
        <v>-78.936877058362654</v>
      </c>
      <c r="AS173" s="30">
        <v>-0.52200000000000002</v>
      </c>
      <c r="AT173" s="30">
        <f t="shared" ref="AT173:AU173" si="718">AT172</f>
        <v>8</v>
      </c>
      <c r="AU173" s="30">
        <f t="shared" si="718"/>
        <v>-10</v>
      </c>
      <c r="AV173" s="30">
        <f t="shared" si="556"/>
        <v>-14.176</v>
      </c>
      <c r="AX173" s="43">
        <f t="shared" si="550"/>
        <v>-78.936877058362654</v>
      </c>
      <c r="AY173" s="43"/>
      <c r="AZ173" s="43">
        <f t="shared" ref="AZ173:BA173" si="719">AZ172</f>
        <v>17</v>
      </c>
      <c r="BA173" s="43">
        <f t="shared" si="719"/>
        <v>-7.5</v>
      </c>
      <c r="BB173" s="43"/>
      <c r="BC173" s="55"/>
      <c r="BD173" s="54">
        <f t="shared" si="552"/>
        <v>-78.936877058362654</v>
      </c>
      <c r="BE173" s="30">
        <v>-0.14000000000000001</v>
      </c>
      <c r="BF173" s="30">
        <f t="shared" ref="BF173:BG173" si="720">BF172</f>
        <v>8</v>
      </c>
      <c r="BG173" s="30">
        <f t="shared" si="720"/>
        <v>-6</v>
      </c>
      <c r="BH173" s="30">
        <f t="shared" si="559"/>
        <v>-7.12</v>
      </c>
    </row>
    <row r="174" spans="38:60">
      <c r="AL174" s="30">
        <f t="shared" si="546"/>
        <v>-79.171302073908635</v>
      </c>
      <c r="AM174" s="30">
        <v>-0.19400000000000001</v>
      </c>
      <c r="AN174" s="30">
        <f t="shared" ref="AN174:AO174" si="721">AN173</f>
        <v>10</v>
      </c>
      <c r="AO174" s="30">
        <f t="shared" si="721"/>
        <v>-5</v>
      </c>
      <c r="AP174" s="30">
        <f t="shared" si="561"/>
        <v>-6.9399999999999995</v>
      </c>
      <c r="AR174" s="30">
        <f t="shared" si="548"/>
        <v>-78.421302073908635</v>
      </c>
      <c r="AS174" s="30">
        <v>-0.34399999999999997</v>
      </c>
      <c r="AT174" s="30">
        <f t="shared" ref="AT174:AU174" si="722">AT173</f>
        <v>8</v>
      </c>
      <c r="AU174" s="30">
        <f t="shared" si="722"/>
        <v>-10</v>
      </c>
      <c r="AV174" s="30">
        <f t="shared" si="556"/>
        <v>-12.751999999999999</v>
      </c>
      <c r="AX174" s="43">
        <f t="shared" si="550"/>
        <v>-78.421302073908635</v>
      </c>
      <c r="AY174" s="43"/>
      <c r="AZ174" s="43">
        <f t="shared" ref="AZ174:BA174" si="723">AZ173</f>
        <v>17</v>
      </c>
      <c r="BA174" s="43">
        <f t="shared" si="723"/>
        <v>-7.5</v>
      </c>
      <c r="BB174" s="43"/>
      <c r="BC174" s="55"/>
      <c r="BD174" s="54">
        <f t="shared" si="552"/>
        <v>-78.421302073908635</v>
      </c>
      <c r="BE174" s="30">
        <v>0.19</v>
      </c>
      <c r="BF174" s="30">
        <f t="shared" ref="BF174:BG174" si="724">BF173</f>
        <v>8</v>
      </c>
      <c r="BG174" s="30">
        <f t="shared" si="724"/>
        <v>-6</v>
      </c>
      <c r="BH174" s="30">
        <f t="shared" si="559"/>
        <v>-4.4800000000000004</v>
      </c>
    </row>
    <row r="175" spans="38:60">
      <c r="AL175" s="30">
        <f t="shared" si="546"/>
        <v>-78.655727089454615</v>
      </c>
      <c r="AM175" s="30">
        <v>2.9000000000000001E-2</v>
      </c>
      <c r="AN175" s="30">
        <f t="shared" ref="AN175:AO175" si="725">AN174</f>
        <v>10</v>
      </c>
      <c r="AO175" s="30">
        <f t="shared" si="725"/>
        <v>-5</v>
      </c>
      <c r="AP175" s="30">
        <f t="shared" si="561"/>
        <v>-4.71</v>
      </c>
      <c r="AR175" s="30">
        <f t="shared" si="548"/>
        <v>-77.905727089454615</v>
      </c>
      <c r="AS175" s="30">
        <v>0.52200000000000002</v>
      </c>
      <c r="AT175" s="30">
        <f t="shared" ref="AT175:AU175" si="726">AT174</f>
        <v>8</v>
      </c>
      <c r="AU175" s="30">
        <f t="shared" si="726"/>
        <v>-10</v>
      </c>
      <c r="AV175" s="30">
        <f t="shared" si="556"/>
        <v>-5.8239999999999998</v>
      </c>
      <c r="AX175" s="43">
        <f t="shared" si="550"/>
        <v>-77.905727089454615</v>
      </c>
      <c r="AY175" s="43"/>
      <c r="AZ175" s="43">
        <f t="shared" ref="AZ175:BA175" si="727">AZ174</f>
        <v>17</v>
      </c>
      <c r="BA175" s="43">
        <f t="shared" si="727"/>
        <v>-7.5</v>
      </c>
      <c r="BB175" s="43"/>
      <c r="BC175" s="55"/>
      <c r="BD175" s="54">
        <f t="shared" si="552"/>
        <v>-77.905727089454615</v>
      </c>
      <c r="BE175" s="30">
        <v>0.03</v>
      </c>
      <c r="BF175" s="30">
        <f t="shared" ref="BF175:BG175" si="728">BF174</f>
        <v>8</v>
      </c>
      <c r="BG175" s="30">
        <f t="shared" si="728"/>
        <v>-6</v>
      </c>
      <c r="BH175" s="30">
        <f t="shared" si="559"/>
        <v>-5.76</v>
      </c>
    </row>
    <row r="176" spans="38:60">
      <c r="AL176" s="30">
        <f t="shared" si="546"/>
        <v>-78.140152105000595</v>
      </c>
      <c r="AM176" s="30">
        <v>0.253</v>
      </c>
      <c r="AN176" s="30">
        <f t="shared" ref="AN176:AO176" si="729">AN175</f>
        <v>10</v>
      </c>
      <c r="AO176" s="30">
        <f t="shared" si="729"/>
        <v>-5</v>
      </c>
      <c r="AP176" s="30">
        <f t="shared" si="561"/>
        <v>-2.4699999999999998</v>
      </c>
      <c r="AR176" s="30">
        <f t="shared" si="548"/>
        <v>-77.390152105000595</v>
      </c>
      <c r="AS176" s="30">
        <v>0.86699999999999999</v>
      </c>
      <c r="AT176" s="30">
        <f t="shared" ref="AT176:AU176" si="730">AT175</f>
        <v>8</v>
      </c>
      <c r="AU176" s="30">
        <f t="shared" si="730"/>
        <v>-10</v>
      </c>
      <c r="AV176" s="30">
        <f t="shared" si="556"/>
        <v>-3.0640000000000001</v>
      </c>
      <c r="AX176" s="43">
        <f t="shared" si="550"/>
        <v>-77.390152105000595</v>
      </c>
      <c r="AY176" s="43"/>
      <c r="AZ176" s="43">
        <f t="shared" ref="AZ176:BA176" si="731">AZ175</f>
        <v>17</v>
      </c>
      <c r="BA176" s="43">
        <f t="shared" si="731"/>
        <v>-7.5</v>
      </c>
      <c r="BB176" s="43"/>
      <c r="BC176" s="55"/>
      <c r="BD176" s="54">
        <f t="shared" si="552"/>
        <v>-77.390152105000595</v>
      </c>
      <c r="BE176" s="30">
        <v>0.08</v>
      </c>
      <c r="BF176" s="30">
        <f t="shared" ref="BF176:BG176" si="732">BF175</f>
        <v>8</v>
      </c>
      <c r="BG176" s="30">
        <f t="shared" si="732"/>
        <v>-6</v>
      </c>
      <c r="BH176" s="30">
        <f t="shared" si="559"/>
        <v>-5.36</v>
      </c>
    </row>
    <row r="177" spans="38:60">
      <c r="AL177" s="30">
        <f t="shared" si="546"/>
        <v>-77.624577120546576</v>
      </c>
      <c r="AM177" s="30">
        <v>0.27500000000000002</v>
      </c>
      <c r="AN177" s="30">
        <f t="shared" ref="AN177:AO177" si="733">AN176</f>
        <v>10</v>
      </c>
      <c r="AO177" s="30">
        <f t="shared" si="733"/>
        <v>-5</v>
      </c>
      <c r="AP177" s="30">
        <f t="shared" si="561"/>
        <v>-2.25</v>
      </c>
      <c r="AR177" s="30">
        <f t="shared" si="548"/>
        <v>-76.874577120546576</v>
      </c>
      <c r="AS177" s="30">
        <v>0.91100000000000003</v>
      </c>
      <c r="AT177" s="30">
        <f t="shared" ref="AT177:AU177" si="734">AT176</f>
        <v>8</v>
      </c>
      <c r="AU177" s="30">
        <f t="shared" si="734"/>
        <v>-10</v>
      </c>
      <c r="AV177" s="30">
        <f t="shared" si="556"/>
        <v>-2.7119999999999997</v>
      </c>
      <c r="AX177" s="43">
        <f t="shared" si="550"/>
        <v>-76.874577120546576</v>
      </c>
      <c r="AY177" s="43"/>
      <c r="AZ177" s="43">
        <f t="shared" ref="AZ177:BA177" si="735">AZ176</f>
        <v>17</v>
      </c>
      <c r="BA177" s="43">
        <f t="shared" si="735"/>
        <v>-7.5</v>
      </c>
      <c r="BB177" s="43"/>
      <c r="BC177" s="55"/>
      <c r="BD177" s="54">
        <f t="shared" si="552"/>
        <v>-76.874577120546576</v>
      </c>
      <c r="BE177" s="30">
        <v>-0.45</v>
      </c>
      <c r="BF177" s="30">
        <f t="shared" ref="BF177:BG177" si="736">BF176</f>
        <v>8</v>
      </c>
      <c r="BG177" s="30">
        <f t="shared" si="736"/>
        <v>-6</v>
      </c>
      <c r="BH177" s="30">
        <f t="shared" si="559"/>
        <v>-9.6</v>
      </c>
    </row>
    <row r="178" spans="38:60">
      <c r="AL178" s="30">
        <f t="shared" si="546"/>
        <v>-77.109002136092556</v>
      </c>
      <c r="AM178" s="30">
        <v>6.9000000000000006E-2</v>
      </c>
      <c r="AN178" s="30">
        <f t="shared" ref="AN178:AO178" si="737">AN177</f>
        <v>10</v>
      </c>
      <c r="AO178" s="30">
        <f t="shared" si="737"/>
        <v>-5</v>
      </c>
      <c r="AP178" s="30">
        <f t="shared" si="561"/>
        <v>-4.3099999999999996</v>
      </c>
      <c r="AR178" s="30">
        <f t="shared" si="548"/>
        <v>-76.359002136092556</v>
      </c>
      <c r="AS178" s="30">
        <v>3.3000000000000002E-2</v>
      </c>
      <c r="AT178" s="30">
        <f t="shared" ref="AT178:AU178" si="738">AT177</f>
        <v>8</v>
      </c>
      <c r="AU178" s="30">
        <f t="shared" si="738"/>
        <v>-10</v>
      </c>
      <c r="AV178" s="30">
        <f t="shared" si="556"/>
        <v>-9.7360000000000007</v>
      </c>
      <c r="AX178" s="43">
        <f t="shared" si="550"/>
        <v>-76.359002136092556</v>
      </c>
      <c r="AY178" s="43"/>
      <c r="AZ178" s="43">
        <f t="shared" ref="AZ178:BA178" si="739">AZ177</f>
        <v>17</v>
      </c>
      <c r="BA178" s="43">
        <f t="shared" si="739"/>
        <v>-7.5</v>
      </c>
      <c r="BB178" s="43"/>
      <c r="BC178" s="55"/>
      <c r="BD178" s="54">
        <f t="shared" si="552"/>
        <v>-76.359002136092556</v>
      </c>
      <c r="BE178" s="30">
        <v>0.46</v>
      </c>
      <c r="BF178" s="30">
        <f t="shared" ref="BF178:BG178" si="740">BF177</f>
        <v>8</v>
      </c>
      <c r="BG178" s="30">
        <f t="shared" si="740"/>
        <v>-6</v>
      </c>
      <c r="BH178" s="30">
        <f t="shared" si="559"/>
        <v>-2.3199999999999998</v>
      </c>
    </row>
    <row r="179" spans="38:60">
      <c r="AL179" s="30">
        <f t="shared" si="546"/>
        <v>-76.593427151638537</v>
      </c>
      <c r="AM179" s="30">
        <v>-0.17499999999999999</v>
      </c>
      <c r="AN179" s="30">
        <f t="shared" ref="AN179:AO179" si="741">AN178</f>
        <v>10</v>
      </c>
      <c r="AO179" s="30">
        <f t="shared" si="741"/>
        <v>-5</v>
      </c>
      <c r="AP179" s="30">
        <f t="shared" si="561"/>
        <v>-6.75</v>
      </c>
      <c r="AR179" s="30">
        <f t="shared" si="548"/>
        <v>-75.843427151638537</v>
      </c>
      <c r="AS179" s="30">
        <v>-0.27800000000000002</v>
      </c>
      <c r="AT179" s="30">
        <f t="shared" ref="AT179:AU179" si="742">AT178</f>
        <v>8</v>
      </c>
      <c r="AU179" s="30">
        <f t="shared" si="742"/>
        <v>-10</v>
      </c>
      <c r="AV179" s="30">
        <f t="shared" si="556"/>
        <v>-12.224</v>
      </c>
      <c r="AX179" s="43">
        <f t="shared" si="550"/>
        <v>-75.843427151638537</v>
      </c>
      <c r="AY179" s="43"/>
      <c r="AZ179" s="43">
        <f t="shared" ref="AZ179:BA179" si="743">AZ178</f>
        <v>17</v>
      </c>
      <c r="BA179" s="43">
        <f t="shared" si="743"/>
        <v>-7.5</v>
      </c>
      <c r="BB179" s="43"/>
      <c r="BC179" s="55"/>
      <c r="BD179" s="54">
        <f t="shared" si="552"/>
        <v>-75.843427151638537</v>
      </c>
      <c r="BE179" s="30">
        <v>-0.81</v>
      </c>
      <c r="BF179" s="30">
        <f t="shared" ref="BF179:BG179" si="744">BF178</f>
        <v>8</v>
      </c>
      <c r="BG179" s="30">
        <f t="shared" si="744"/>
        <v>-6</v>
      </c>
      <c r="BH179" s="30">
        <f t="shared" si="559"/>
        <v>-12.48</v>
      </c>
    </row>
    <row r="180" spans="38:60">
      <c r="AL180" s="30">
        <f t="shared" si="546"/>
        <v>-76.077852167184517</v>
      </c>
      <c r="AM180" s="30">
        <v>-0.24299999999999999</v>
      </c>
      <c r="AN180" s="30">
        <f t="shared" ref="AN180:AO180" si="745">AN179</f>
        <v>10</v>
      </c>
      <c r="AO180" s="30">
        <f t="shared" si="745"/>
        <v>-5</v>
      </c>
      <c r="AP180" s="30">
        <f t="shared" si="561"/>
        <v>-7.43</v>
      </c>
      <c r="AR180" s="30">
        <f t="shared" si="548"/>
        <v>-75.327852167184517</v>
      </c>
      <c r="AS180" s="30">
        <v>-0.61099999999999999</v>
      </c>
      <c r="AT180" s="30">
        <f t="shared" ref="AT180:AU180" si="746">AT179</f>
        <v>8</v>
      </c>
      <c r="AU180" s="30">
        <f t="shared" si="746"/>
        <v>-10</v>
      </c>
      <c r="AV180" s="30">
        <f t="shared" si="556"/>
        <v>-14.888</v>
      </c>
      <c r="AX180" s="43">
        <f t="shared" si="550"/>
        <v>-75.327852167184517</v>
      </c>
      <c r="AY180" s="43"/>
      <c r="AZ180" s="43">
        <f t="shared" ref="AZ180:BA180" si="747">AZ179</f>
        <v>17</v>
      </c>
      <c r="BA180" s="43">
        <f t="shared" si="747"/>
        <v>-7.5</v>
      </c>
      <c r="BB180" s="43"/>
      <c r="BC180" s="55"/>
      <c r="BD180" s="54">
        <f t="shared" si="552"/>
        <v>-75.327852167184517</v>
      </c>
      <c r="BE180" s="30">
        <v>0.56000000000000005</v>
      </c>
      <c r="BF180" s="30">
        <f t="shared" ref="BF180:BG180" si="748">BF179</f>
        <v>8</v>
      </c>
      <c r="BG180" s="30">
        <f t="shared" si="748"/>
        <v>-6</v>
      </c>
      <c r="BH180" s="30">
        <f t="shared" si="559"/>
        <v>-1.5199999999999996</v>
      </c>
    </row>
    <row r="181" spans="38:60">
      <c r="AL181" s="30">
        <f t="shared" si="546"/>
        <v>-75.562277182730497</v>
      </c>
      <c r="AM181" s="30">
        <v>-0.14000000000000001</v>
      </c>
      <c r="AN181" s="30">
        <f t="shared" ref="AN181:AO181" si="749">AN180</f>
        <v>10</v>
      </c>
      <c r="AO181" s="30">
        <f t="shared" si="749"/>
        <v>-5</v>
      </c>
      <c r="AP181" s="30">
        <f t="shared" si="561"/>
        <v>-6.4</v>
      </c>
      <c r="AR181" s="30">
        <f t="shared" si="548"/>
        <v>-74.812277182730497</v>
      </c>
      <c r="AS181" s="30">
        <v>-0.52200000000000002</v>
      </c>
      <c r="AT181" s="30">
        <f t="shared" ref="AT181:AU181" si="750">AT180</f>
        <v>8</v>
      </c>
      <c r="AU181" s="30">
        <f t="shared" si="750"/>
        <v>-10</v>
      </c>
      <c r="AV181" s="30">
        <f t="shared" si="556"/>
        <v>-14.176</v>
      </c>
      <c r="AX181" s="43">
        <f t="shared" si="550"/>
        <v>-74.812277182730497</v>
      </c>
      <c r="AY181" s="43"/>
      <c r="AZ181" s="43">
        <f t="shared" ref="AZ181:BA181" si="751">AZ180</f>
        <v>17</v>
      </c>
      <c r="BA181" s="43">
        <f t="shared" si="751"/>
        <v>-7.5</v>
      </c>
      <c r="BB181" s="43"/>
      <c r="BC181" s="55"/>
      <c r="BD181" s="54">
        <f t="shared" si="552"/>
        <v>-74.812277182730497</v>
      </c>
      <c r="BE181" s="30">
        <v>1.67</v>
      </c>
      <c r="BF181" s="30">
        <f t="shared" ref="BF181:BG181" si="752">BF180</f>
        <v>8</v>
      </c>
      <c r="BG181" s="30">
        <f t="shared" si="752"/>
        <v>-6</v>
      </c>
      <c r="BH181" s="30">
        <f t="shared" si="559"/>
        <v>7.3599999999999994</v>
      </c>
    </row>
    <row r="182" spans="38:60">
      <c r="AL182" s="30">
        <f t="shared" si="546"/>
        <v>-75.046702198276478</v>
      </c>
      <c r="AM182" s="30">
        <v>6.3E-2</v>
      </c>
      <c r="AN182" s="30">
        <f t="shared" ref="AN182:AO182" si="753">AN181</f>
        <v>10</v>
      </c>
      <c r="AO182" s="30">
        <f t="shared" si="753"/>
        <v>-5</v>
      </c>
      <c r="AP182" s="30">
        <f t="shared" si="561"/>
        <v>-4.37</v>
      </c>
      <c r="AR182" s="30">
        <f t="shared" si="548"/>
        <v>-74.296702198276478</v>
      </c>
      <c r="AS182" s="30">
        <v>-0.53300000000000003</v>
      </c>
      <c r="AT182" s="30">
        <f t="shared" ref="AT182:AU182" si="754">AT181</f>
        <v>8</v>
      </c>
      <c r="AU182" s="30">
        <f t="shared" si="754"/>
        <v>-10</v>
      </c>
      <c r="AV182" s="30">
        <f t="shared" si="556"/>
        <v>-14.263999999999999</v>
      </c>
      <c r="AX182" s="43">
        <f t="shared" si="550"/>
        <v>-74.296702198276478</v>
      </c>
      <c r="AY182" s="43"/>
      <c r="AZ182" s="43">
        <f t="shared" ref="AZ182:BA182" si="755">AZ181</f>
        <v>17</v>
      </c>
      <c r="BA182" s="43">
        <f t="shared" si="755"/>
        <v>-7.5</v>
      </c>
      <c r="BB182" s="43"/>
      <c r="BC182" s="55"/>
      <c r="BD182" s="54">
        <f t="shared" si="552"/>
        <v>-74.296702198276478</v>
      </c>
      <c r="BE182" s="30">
        <v>-1.83</v>
      </c>
      <c r="BF182" s="30">
        <f t="shared" ref="BF182:BG182" si="756">BF181</f>
        <v>8</v>
      </c>
      <c r="BG182" s="30">
        <f t="shared" si="756"/>
        <v>-6</v>
      </c>
      <c r="BH182" s="30">
        <f t="shared" si="559"/>
        <v>-20.64</v>
      </c>
    </row>
    <row r="183" spans="38:60">
      <c r="AL183" s="30">
        <f t="shared" si="546"/>
        <v>-74.531127213822458</v>
      </c>
      <c r="AM183" s="30">
        <v>7.5999999999999998E-2</v>
      </c>
      <c r="AN183" s="30">
        <f t="shared" ref="AN183:AO183" si="757">AN182</f>
        <v>10</v>
      </c>
      <c r="AO183" s="30">
        <f t="shared" si="757"/>
        <v>-5</v>
      </c>
      <c r="AP183" s="30">
        <f t="shared" si="561"/>
        <v>-4.24</v>
      </c>
      <c r="AR183" s="30">
        <f t="shared" si="548"/>
        <v>-73.781127213822458</v>
      </c>
      <c r="AS183" s="30">
        <v>-0.13300000000000001</v>
      </c>
      <c r="AT183" s="30">
        <f t="shared" ref="AT183:AU183" si="758">AT182</f>
        <v>8</v>
      </c>
      <c r="AU183" s="30">
        <f t="shared" si="758"/>
        <v>-10</v>
      </c>
      <c r="AV183" s="30">
        <f t="shared" si="556"/>
        <v>-11.064</v>
      </c>
      <c r="AX183" s="43">
        <f t="shared" si="550"/>
        <v>-73.781127213822458</v>
      </c>
      <c r="AY183" s="43"/>
      <c r="AZ183" s="43">
        <f t="shared" ref="AZ183:BA183" si="759">AZ182</f>
        <v>17</v>
      </c>
      <c r="BA183" s="43">
        <f t="shared" si="759"/>
        <v>-7.5</v>
      </c>
      <c r="BB183" s="43"/>
      <c r="BC183" s="55"/>
      <c r="BD183" s="54">
        <f t="shared" si="552"/>
        <v>-73.781127213822458</v>
      </c>
      <c r="BE183" s="30">
        <v>0.21</v>
      </c>
      <c r="BF183" s="30">
        <f t="shared" ref="BF183:BG183" si="760">BF182</f>
        <v>8</v>
      </c>
      <c r="BG183" s="30">
        <f t="shared" si="760"/>
        <v>-6</v>
      </c>
      <c r="BH183" s="30">
        <f t="shared" si="559"/>
        <v>-4.32</v>
      </c>
    </row>
    <row r="184" spans="38:60">
      <c r="AL184" s="30">
        <f t="shared" si="546"/>
        <v>-74.015552229368438</v>
      </c>
      <c r="AM184" s="30">
        <v>0.111</v>
      </c>
      <c r="AN184" s="30">
        <f t="shared" ref="AN184:AO184" si="761">AN183</f>
        <v>10</v>
      </c>
      <c r="AO184" s="30">
        <f t="shared" si="761"/>
        <v>-5</v>
      </c>
      <c r="AP184" s="30">
        <f t="shared" si="561"/>
        <v>-3.8899999999999997</v>
      </c>
      <c r="AR184" s="30">
        <f t="shared" si="548"/>
        <v>-73.265552229368438</v>
      </c>
      <c r="AS184" s="30">
        <v>0.64400000000000002</v>
      </c>
      <c r="AT184" s="30">
        <f t="shared" ref="AT184:AU184" si="762">AT183</f>
        <v>8</v>
      </c>
      <c r="AU184" s="30">
        <f t="shared" si="762"/>
        <v>-10</v>
      </c>
      <c r="AV184" s="30">
        <f t="shared" si="556"/>
        <v>-4.8479999999999999</v>
      </c>
      <c r="AX184" s="43">
        <f t="shared" si="550"/>
        <v>-73.265552229368438</v>
      </c>
      <c r="AY184" s="43"/>
      <c r="AZ184" s="43">
        <f t="shared" ref="AZ184:BA184" si="763">AZ183</f>
        <v>17</v>
      </c>
      <c r="BA184" s="43">
        <f t="shared" si="763"/>
        <v>-7.5</v>
      </c>
      <c r="BB184" s="43"/>
      <c r="BC184" s="55"/>
      <c r="BD184" s="54">
        <f t="shared" si="552"/>
        <v>-73.265552229368438</v>
      </c>
      <c r="BE184" s="30">
        <v>-0.08</v>
      </c>
      <c r="BF184" s="30">
        <f t="shared" ref="BF184:BG184" si="764">BF183</f>
        <v>8</v>
      </c>
      <c r="BG184" s="30">
        <f t="shared" si="764"/>
        <v>-6</v>
      </c>
      <c r="BH184" s="30">
        <f t="shared" si="559"/>
        <v>-6.64</v>
      </c>
    </row>
    <row r="185" spans="38:60">
      <c r="AL185" s="30">
        <f t="shared" si="546"/>
        <v>-73.499977244914419</v>
      </c>
      <c r="AM185" s="30">
        <v>6.5000000000000002E-2</v>
      </c>
      <c r="AN185" s="30">
        <f t="shared" ref="AN185:AO185" si="765">AN184</f>
        <v>10</v>
      </c>
      <c r="AO185" s="30">
        <f t="shared" si="765"/>
        <v>-5</v>
      </c>
      <c r="AP185" s="30">
        <f t="shared" si="561"/>
        <v>-4.3499999999999996</v>
      </c>
      <c r="AR185" s="30">
        <f t="shared" si="548"/>
        <v>-72.749977244914419</v>
      </c>
      <c r="AS185" s="30">
        <v>1.0780000000000001</v>
      </c>
      <c r="AT185" s="30">
        <f t="shared" ref="AT185:AU185" si="766">AT184</f>
        <v>8</v>
      </c>
      <c r="AU185" s="30">
        <f t="shared" si="766"/>
        <v>-10</v>
      </c>
      <c r="AV185" s="30">
        <f t="shared" si="556"/>
        <v>-1.3759999999999994</v>
      </c>
      <c r="AX185" s="43">
        <f t="shared" si="550"/>
        <v>-72.749977244914419</v>
      </c>
      <c r="AY185" s="43"/>
      <c r="AZ185" s="43">
        <f t="shared" ref="AZ185:BA185" si="767">AZ184</f>
        <v>17</v>
      </c>
      <c r="BA185" s="43">
        <f t="shared" si="767"/>
        <v>-7.5</v>
      </c>
      <c r="BB185" s="43"/>
      <c r="BC185" s="55"/>
      <c r="BD185" s="54">
        <f t="shared" si="552"/>
        <v>-72.749977244914419</v>
      </c>
      <c r="BE185" s="30">
        <v>7.0000000000000007E-2</v>
      </c>
      <c r="BF185" s="30">
        <f t="shared" ref="BF185:BG185" si="768">BF184</f>
        <v>8</v>
      </c>
      <c r="BG185" s="30">
        <f t="shared" si="768"/>
        <v>-6</v>
      </c>
      <c r="BH185" s="30">
        <f t="shared" si="559"/>
        <v>-5.4399999999999995</v>
      </c>
    </row>
    <row r="186" spans="38:60">
      <c r="AL186" s="30">
        <f t="shared" si="546"/>
        <v>-72.984402260460399</v>
      </c>
      <c r="AM186" s="30">
        <v>9.0999999999999998E-2</v>
      </c>
      <c r="AN186" s="30">
        <f t="shared" ref="AN186:AO186" si="769">AN185</f>
        <v>10</v>
      </c>
      <c r="AO186" s="30">
        <f t="shared" si="769"/>
        <v>-5</v>
      </c>
      <c r="AP186" s="30">
        <f t="shared" si="561"/>
        <v>-4.09</v>
      </c>
      <c r="AR186" s="30">
        <f t="shared" si="548"/>
        <v>-72.234402260460399</v>
      </c>
      <c r="AS186" s="30">
        <v>1</v>
      </c>
      <c r="AT186" s="30">
        <f t="shared" ref="AT186:AU186" si="770">AT185</f>
        <v>8</v>
      </c>
      <c r="AU186" s="30">
        <f t="shared" si="770"/>
        <v>-10</v>
      </c>
      <c r="AV186" s="30">
        <f t="shared" si="556"/>
        <v>-2</v>
      </c>
      <c r="AX186" s="43">
        <f t="shared" si="550"/>
        <v>-72.234402260460399</v>
      </c>
      <c r="AY186" s="43"/>
      <c r="AZ186" s="43">
        <f t="shared" ref="AZ186:BA186" si="771">AZ185</f>
        <v>17</v>
      </c>
      <c r="BA186" s="43">
        <f t="shared" si="771"/>
        <v>-7.5</v>
      </c>
      <c r="BB186" s="43"/>
      <c r="BC186" s="55"/>
      <c r="BD186" s="54">
        <f t="shared" si="552"/>
        <v>-72.234402260460399</v>
      </c>
      <c r="BE186" s="30">
        <v>-0.18</v>
      </c>
      <c r="BF186" s="30">
        <f t="shared" ref="BF186:BG186" si="772">BF185</f>
        <v>8</v>
      </c>
      <c r="BG186" s="30">
        <f t="shared" si="772"/>
        <v>-6</v>
      </c>
      <c r="BH186" s="30">
        <f t="shared" si="559"/>
        <v>-7.4399999999999995</v>
      </c>
    </row>
    <row r="187" spans="38:60">
      <c r="AL187" s="30">
        <f t="shared" si="546"/>
        <v>-72.46882727600638</v>
      </c>
      <c r="AM187" s="30">
        <v>-2.1999999999999999E-2</v>
      </c>
      <c r="AN187" s="30">
        <f t="shared" ref="AN187:AO187" si="773">AN186</f>
        <v>10</v>
      </c>
      <c r="AO187" s="30">
        <f t="shared" si="773"/>
        <v>-5</v>
      </c>
      <c r="AP187" s="30">
        <f t="shared" si="561"/>
        <v>-5.22</v>
      </c>
      <c r="AR187" s="30">
        <f t="shared" si="548"/>
        <v>-71.71882727600638</v>
      </c>
      <c r="AS187" s="30">
        <v>0.33300000000000002</v>
      </c>
      <c r="AT187" s="30">
        <f t="shared" ref="AT187:AU187" si="774">AT186</f>
        <v>8</v>
      </c>
      <c r="AU187" s="30">
        <f t="shared" si="774"/>
        <v>-10</v>
      </c>
      <c r="AV187" s="30">
        <f t="shared" si="556"/>
        <v>-7.3360000000000003</v>
      </c>
      <c r="AX187" s="43">
        <f t="shared" si="550"/>
        <v>-71.71882727600638</v>
      </c>
      <c r="AY187" s="43"/>
      <c r="AZ187" s="43">
        <f t="shared" ref="AZ187:BA187" si="775">AZ186</f>
        <v>17</v>
      </c>
      <c r="BA187" s="43">
        <f t="shared" si="775"/>
        <v>-7.5</v>
      </c>
      <c r="BB187" s="43"/>
      <c r="BC187" s="55"/>
      <c r="BD187" s="54">
        <f t="shared" si="552"/>
        <v>-71.71882727600638</v>
      </c>
      <c r="BE187" s="30">
        <v>-0.88</v>
      </c>
      <c r="BF187" s="30">
        <f t="shared" ref="BF187:BG187" si="776">BF186</f>
        <v>8</v>
      </c>
      <c r="BG187" s="30">
        <f t="shared" si="776"/>
        <v>-6</v>
      </c>
      <c r="BH187" s="30">
        <f t="shared" si="559"/>
        <v>-13.04</v>
      </c>
    </row>
    <row r="188" spans="38:60">
      <c r="AL188" s="30">
        <f t="shared" si="546"/>
        <v>-71.95325229155236</v>
      </c>
      <c r="AM188" s="30">
        <v>-0.13800000000000001</v>
      </c>
      <c r="AN188" s="30">
        <f t="shared" ref="AN188:AO188" si="777">AN187</f>
        <v>10</v>
      </c>
      <c r="AO188" s="30">
        <f t="shared" si="777"/>
        <v>-5</v>
      </c>
      <c r="AP188" s="30">
        <f t="shared" si="561"/>
        <v>-6.38</v>
      </c>
      <c r="AR188" s="30">
        <f t="shared" si="548"/>
        <v>-71.20325229155236</v>
      </c>
      <c r="AS188" s="30">
        <v>-0.189</v>
      </c>
      <c r="AT188" s="30">
        <f t="shared" ref="AT188:AU188" si="778">AT187</f>
        <v>8</v>
      </c>
      <c r="AU188" s="30">
        <f t="shared" si="778"/>
        <v>-10</v>
      </c>
      <c r="AV188" s="30">
        <f t="shared" si="556"/>
        <v>-11.512</v>
      </c>
      <c r="AX188" s="43">
        <f t="shared" si="550"/>
        <v>-71.20325229155236</v>
      </c>
      <c r="AY188" s="43"/>
      <c r="AZ188" s="43">
        <f t="shared" ref="AZ188:BA188" si="779">AZ187</f>
        <v>17</v>
      </c>
      <c r="BA188" s="43">
        <f t="shared" si="779"/>
        <v>-7.5</v>
      </c>
      <c r="BB188" s="43"/>
      <c r="BC188" s="55"/>
      <c r="BD188" s="54">
        <f t="shared" si="552"/>
        <v>-71.20325229155236</v>
      </c>
      <c r="BE188" s="30">
        <v>1.23</v>
      </c>
      <c r="BF188" s="30">
        <f t="shared" ref="BF188:BG188" si="780">BF187</f>
        <v>8</v>
      </c>
      <c r="BG188" s="30">
        <f t="shared" si="780"/>
        <v>-6</v>
      </c>
      <c r="BH188" s="30">
        <f t="shared" si="559"/>
        <v>3.84</v>
      </c>
    </row>
    <row r="189" spans="38:60">
      <c r="AL189" s="30">
        <f t="shared" si="546"/>
        <v>-71.43767730709834</v>
      </c>
      <c r="AM189" s="30">
        <v>-0.151</v>
      </c>
      <c r="AN189" s="30">
        <f t="shared" ref="AN189:AO189" si="781">AN188</f>
        <v>10</v>
      </c>
      <c r="AO189" s="30">
        <f t="shared" si="781"/>
        <v>-5</v>
      </c>
      <c r="AP189" s="30">
        <f t="shared" si="561"/>
        <v>-6.51</v>
      </c>
      <c r="AR189" s="30">
        <f t="shared" si="548"/>
        <v>-70.68767730709834</v>
      </c>
      <c r="AS189" s="30">
        <v>-0.36699999999999999</v>
      </c>
      <c r="AT189" s="30">
        <f t="shared" ref="AT189:AU189" si="782">AT188</f>
        <v>8</v>
      </c>
      <c r="AU189" s="30">
        <f t="shared" si="782"/>
        <v>-10</v>
      </c>
      <c r="AV189" s="30">
        <f t="shared" si="556"/>
        <v>-12.936</v>
      </c>
      <c r="AX189" s="43">
        <f t="shared" si="550"/>
        <v>-70.68767730709834</v>
      </c>
      <c r="AY189" s="43"/>
      <c r="AZ189" s="43">
        <f t="shared" ref="AZ189:BA189" si="783">AZ188</f>
        <v>17</v>
      </c>
      <c r="BA189" s="43">
        <f t="shared" si="783"/>
        <v>-7.5</v>
      </c>
      <c r="BB189" s="43"/>
      <c r="BC189" s="55"/>
      <c r="BD189" s="54">
        <f t="shared" si="552"/>
        <v>-70.68767730709834</v>
      </c>
      <c r="BE189" s="30">
        <v>1.0900000000000001</v>
      </c>
      <c r="BF189" s="30">
        <f t="shared" ref="BF189:BG189" si="784">BF188</f>
        <v>8</v>
      </c>
      <c r="BG189" s="30">
        <f t="shared" si="784"/>
        <v>-6</v>
      </c>
      <c r="BH189" s="30">
        <f t="shared" si="559"/>
        <v>2.7200000000000006</v>
      </c>
    </row>
    <row r="190" spans="38:60">
      <c r="AL190" s="30">
        <f t="shared" si="546"/>
        <v>-70.922102322644321</v>
      </c>
      <c r="AM190" s="30">
        <v>-5.0999999999999997E-2</v>
      </c>
      <c r="AN190" s="30">
        <f t="shared" ref="AN190:AO190" si="785">AN189</f>
        <v>10</v>
      </c>
      <c r="AO190" s="30">
        <f t="shared" si="785"/>
        <v>-5</v>
      </c>
      <c r="AP190" s="30">
        <f t="shared" si="561"/>
        <v>-5.51</v>
      </c>
      <c r="AR190" s="30">
        <f t="shared" si="548"/>
        <v>-70.172102322644321</v>
      </c>
      <c r="AS190" s="30">
        <v>-0.35599999999999998</v>
      </c>
      <c r="AT190" s="30">
        <f t="shared" ref="AT190:AU190" si="786">AT189</f>
        <v>8</v>
      </c>
      <c r="AU190" s="30">
        <f t="shared" si="786"/>
        <v>-10</v>
      </c>
      <c r="AV190" s="30">
        <f t="shared" si="556"/>
        <v>-12.847999999999999</v>
      </c>
      <c r="AX190" s="43">
        <f t="shared" si="550"/>
        <v>-70.172102322644321</v>
      </c>
      <c r="AY190" s="43"/>
      <c r="AZ190" s="43">
        <f t="shared" ref="AZ190:BA190" si="787">AZ189</f>
        <v>17</v>
      </c>
      <c r="BA190" s="43">
        <f t="shared" si="787"/>
        <v>-7.5</v>
      </c>
      <c r="BB190" s="43"/>
      <c r="BC190" s="55"/>
      <c r="BD190" s="54">
        <f t="shared" si="552"/>
        <v>-70.172102322644321</v>
      </c>
      <c r="BE190" s="30">
        <v>-0.5</v>
      </c>
      <c r="BF190" s="30">
        <f t="shared" ref="BF190:BG190" si="788">BF189</f>
        <v>8</v>
      </c>
      <c r="BG190" s="30">
        <f t="shared" si="788"/>
        <v>-6</v>
      </c>
      <c r="BH190" s="30">
        <f t="shared" si="559"/>
        <v>-10</v>
      </c>
    </row>
    <row r="191" spans="38:60">
      <c r="AL191" s="30">
        <f t="shared" si="546"/>
        <v>-70.406527338190301</v>
      </c>
      <c r="AM191" s="30">
        <v>7.0999999999999994E-2</v>
      </c>
      <c r="AN191" s="30">
        <f t="shared" ref="AN191:AO191" si="789">AN190</f>
        <v>10</v>
      </c>
      <c r="AO191" s="30">
        <f t="shared" si="789"/>
        <v>-5</v>
      </c>
      <c r="AP191" s="30">
        <f t="shared" si="561"/>
        <v>-4.29</v>
      </c>
      <c r="AR191" s="30">
        <f t="shared" si="548"/>
        <v>-69.656527338190301</v>
      </c>
      <c r="AS191" s="30">
        <v>-0.21099999999999999</v>
      </c>
      <c r="AT191" s="30">
        <f t="shared" ref="AT191:AU191" si="790">AT190</f>
        <v>8</v>
      </c>
      <c r="AU191" s="30">
        <f t="shared" si="790"/>
        <v>-10</v>
      </c>
      <c r="AV191" s="30">
        <f t="shared" si="556"/>
        <v>-11.688000000000001</v>
      </c>
      <c r="AX191" s="43">
        <f t="shared" si="550"/>
        <v>-69.656527338190301</v>
      </c>
      <c r="AY191" s="43"/>
      <c r="AZ191" s="43">
        <f t="shared" ref="AZ191:BA191" si="791">AZ190</f>
        <v>17</v>
      </c>
      <c r="BA191" s="43">
        <f t="shared" si="791"/>
        <v>-7.5</v>
      </c>
      <c r="BB191" s="43"/>
      <c r="BC191" s="55"/>
      <c r="BD191" s="54">
        <f t="shared" si="552"/>
        <v>-69.656527338190301</v>
      </c>
      <c r="BE191" s="30">
        <v>-0.89</v>
      </c>
      <c r="BF191" s="30">
        <f t="shared" ref="BF191:BG191" si="792">BF190</f>
        <v>8</v>
      </c>
      <c r="BG191" s="30">
        <f t="shared" si="792"/>
        <v>-6</v>
      </c>
      <c r="BH191" s="30">
        <f t="shared" si="559"/>
        <v>-13.120000000000001</v>
      </c>
    </row>
    <row r="192" spans="38:60">
      <c r="AL192" s="30">
        <f t="shared" si="546"/>
        <v>-69.890952353736282</v>
      </c>
      <c r="AM192" s="30">
        <v>7.5999999999999998E-2</v>
      </c>
      <c r="AN192" s="30">
        <f t="shared" ref="AN192:AO192" si="793">AN191</f>
        <v>10</v>
      </c>
      <c r="AO192" s="30">
        <f t="shared" si="793"/>
        <v>-5</v>
      </c>
      <c r="AP192" s="30">
        <f t="shared" si="561"/>
        <v>-4.24</v>
      </c>
      <c r="AR192" s="30">
        <f t="shared" si="548"/>
        <v>-69.140952353736282</v>
      </c>
      <c r="AS192" s="30">
        <v>-0.156</v>
      </c>
      <c r="AT192" s="30">
        <f t="shared" ref="AT192:AU192" si="794">AT191</f>
        <v>8</v>
      </c>
      <c r="AU192" s="30">
        <f t="shared" si="794"/>
        <v>-10</v>
      </c>
      <c r="AV192" s="30">
        <f t="shared" si="556"/>
        <v>-11.247999999999999</v>
      </c>
      <c r="AX192" s="43">
        <f t="shared" si="550"/>
        <v>-69.140952353736282</v>
      </c>
      <c r="AY192" s="43"/>
      <c r="AZ192" s="43">
        <f t="shared" ref="AZ192:BA192" si="795">AZ191</f>
        <v>17</v>
      </c>
      <c r="BA192" s="43">
        <f t="shared" si="795"/>
        <v>-7.5</v>
      </c>
      <c r="BB192" s="43"/>
      <c r="BC192" s="55"/>
      <c r="BD192" s="54">
        <f t="shared" si="552"/>
        <v>-69.140952353736282</v>
      </c>
      <c r="BE192" s="30">
        <v>0.03</v>
      </c>
      <c r="BF192" s="30">
        <f t="shared" ref="BF192:BG192" si="796">BF191</f>
        <v>8</v>
      </c>
      <c r="BG192" s="30">
        <f t="shared" si="796"/>
        <v>-6</v>
      </c>
      <c r="BH192" s="30">
        <f t="shared" si="559"/>
        <v>-5.76</v>
      </c>
    </row>
    <row r="193" spans="38:60">
      <c r="AL193" s="30">
        <f t="shared" si="546"/>
        <v>-69.375377369282262</v>
      </c>
      <c r="AM193" s="30">
        <v>-9.2999999999999999E-2</v>
      </c>
      <c r="AN193" s="30">
        <f t="shared" ref="AN193:AO193" si="797">AN192</f>
        <v>10</v>
      </c>
      <c r="AO193" s="30">
        <f t="shared" si="797"/>
        <v>-5</v>
      </c>
      <c r="AP193" s="30">
        <f t="shared" si="561"/>
        <v>-5.93</v>
      </c>
      <c r="AR193" s="30">
        <f t="shared" si="548"/>
        <v>-68.625377369282262</v>
      </c>
      <c r="AS193" s="30">
        <v>-0.14399999999999999</v>
      </c>
      <c r="AT193" s="30">
        <f t="shared" ref="AT193:AU193" si="798">AT192</f>
        <v>8</v>
      </c>
      <c r="AU193" s="30">
        <f t="shared" si="798"/>
        <v>-10</v>
      </c>
      <c r="AV193" s="30">
        <f t="shared" si="556"/>
        <v>-11.151999999999999</v>
      </c>
      <c r="AX193" s="43">
        <f t="shared" si="550"/>
        <v>-68.625377369282262</v>
      </c>
      <c r="AY193" s="43"/>
      <c r="AZ193" s="43">
        <f t="shared" ref="AZ193:BA193" si="799">AZ192</f>
        <v>17</v>
      </c>
      <c r="BA193" s="43">
        <f t="shared" si="799"/>
        <v>-7.5</v>
      </c>
      <c r="BB193" s="43"/>
      <c r="BC193" s="55"/>
      <c r="BD193" s="54">
        <f t="shared" si="552"/>
        <v>-68.625377369282262</v>
      </c>
      <c r="BE193" s="30">
        <v>-0.61</v>
      </c>
      <c r="BF193" s="30">
        <f t="shared" ref="BF193:BG193" si="800">BF192</f>
        <v>8</v>
      </c>
      <c r="BG193" s="30">
        <f t="shared" si="800"/>
        <v>-6</v>
      </c>
      <c r="BH193" s="30">
        <f t="shared" si="559"/>
        <v>-10.879999999999999</v>
      </c>
    </row>
    <row r="194" spans="38:60">
      <c r="AL194" s="30">
        <f t="shared" si="546"/>
        <v>-68.859802384828242</v>
      </c>
      <c r="AM194" s="30">
        <v>-0.21</v>
      </c>
      <c r="AN194" s="30">
        <f t="shared" ref="AN194:AO194" si="801">AN193</f>
        <v>10</v>
      </c>
      <c r="AO194" s="30">
        <f t="shared" si="801"/>
        <v>-5</v>
      </c>
      <c r="AP194" s="30">
        <f t="shared" si="561"/>
        <v>-7.1</v>
      </c>
      <c r="AR194" s="30">
        <f t="shared" si="548"/>
        <v>-68.109802384828242</v>
      </c>
      <c r="AS194" s="30">
        <v>-0.34399999999999997</v>
      </c>
      <c r="AT194" s="30">
        <f t="shared" ref="AT194:AU194" si="802">AT193</f>
        <v>8</v>
      </c>
      <c r="AU194" s="30">
        <f t="shared" si="802"/>
        <v>-10</v>
      </c>
      <c r="AV194" s="30">
        <f t="shared" si="556"/>
        <v>-12.751999999999999</v>
      </c>
      <c r="AX194" s="43">
        <f t="shared" si="550"/>
        <v>-68.109802384828242</v>
      </c>
      <c r="AY194" s="43"/>
      <c r="AZ194" s="43">
        <f t="shared" ref="AZ194:BA194" si="803">AZ193</f>
        <v>17</v>
      </c>
      <c r="BA194" s="43">
        <f t="shared" si="803"/>
        <v>-7.5</v>
      </c>
      <c r="BB194" s="43"/>
      <c r="BC194" s="55"/>
      <c r="BD194" s="54">
        <f t="shared" si="552"/>
        <v>-68.109802384828242</v>
      </c>
      <c r="BE194" s="30">
        <v>0.25</v>
      </c>
      <c r="BF194" s="30">
        <f t="shared" ref="BF194:BG194" si="804">BF193</f>
        <v>8</v>
      </c>
      <c r="BG194" s="30">
        <f t="shared" si="804"/>
        <v>-6</v>
      </c>
      <c r="BH194" s="30">
        <f t="shared" si="559"/>
        <v>-4</v>
      </c>
    </row>
    <row r="195" spans="38:60">
      <c r="AL195" s="30">
        <f t="shared" si="546"/>
        <v>-68.344227400374223</v>
      </c>
      <c r="AM195" s="30">
        <v>-0.253</v>
      </c>
      <c r="AN195" s="30">
        <f t="shared" ref="AN195:AO195" si="805">AN194</f>
        <v>10</v>
      </c>
      <c r="AO195" s="30">
        <f t="shared" si="805"/>
        <v>-5</v>
      </c>
      <c r="AP195" s="30">
        <f t="shared" si="561"/>
        <v>-7.53</v>
      </c>
      <c r="AR195" s="30">
        <f t="shared" si="548"/>
        <v>-67.594227400374223</v>
      </c>
      <c r="AS195" s="30">
        <v>-0.66700000000000004</v>
      </c>
      <c r="AT195" s="30">
        <f t="shared" ref="AT195:AU195" si="806">AT194</f>
        <v>8</v>
      </c>
      <c r="AU195" s="30">
        <f t="shared" si="806"/>
        <v>-10</v>
      </c>
      <c r="AV195" s="30">
        <f t="shared" si="556"/>
        <v>-15.336</v>
      </c>
      <c r="AX195" s="43">
        <f t="shared" si="550"/>
        <v>-67.594227400374223</v>
      </c>
      <c r="AY195" s="43"/>
      <c r="AZ195" s="43">
        <f t="shared" ref="AZ195:BA195" si="807">AZ194</f>
        <v>17</v>
      </c>
      <c r="BA195" s="43">
        <f t="shared" si="807"/>
        <v>-7.5</v>
      </c>
      <c r="BB195" s="43"/>
      <c r="BC195" s="55"/>
      <c r="BD195" s="54">
        <f t="shared" si="552"/>
        <v>-67.594227400374223</v>
      </c>
      <c r="BE195" s="30">
        <v>1.22</v>
      </c>
      <c r="BF195" s="30">
        <f t="shared" ref="BF195:BG195" si="808">BF194</f>
        <v>8</v>
      </c>
      <c r="BG195" s="30">
        <f t="shared" si="808"/>
        <v>-6</v>
      </c>
      <c r="BH195" s="30">
        <f t="shared" si="559"/>
        <v>3.76</v>
      </c>
    </row>
    <row r="196" spans="38:60">
      <c r="AL196" s="30">
        <f t="shared" ref="AL196:AL259" si="809">AL195 +0.515574984454017</f>
        <v>-67.828652415920203</v>
      </c>
      <c r="AM196" s="30">
        <v>3.2000000000000001E-2</v>
      </c>
      <c r="AN196" s="30">
        <f t="shared" ref="AN196:AO196" si="810">AN195</f>
        <v>10</v>
      </c>
      <c r="AO196" s="30">
        <f t="shared" si="810"/>
        <v>-5</v>
      </c>
      <c r="AP196" s="30">
        <f t="shared" si="561"/>
        <v>-4.68</v>
      </c>
      <c r="AR196" s="30">
        <f t="shared" ref="AR196:AR259" si="811">AR195 +0.515574984454017</f>
        <v>-67.078652415920203</v>
      </c>
      <c r="AS196" s="30">
        <v>-0.64400000000000002</v>
      </c>
      <c r="AT196" s="30">
        <f t="shared" ref="AT196:AU196" si="812">AT195</f>
        <v>8</v>
      </c>
      <c r="AU196" s="30">
        <f t="shared" si="812"/>
        <v>-10</v>
      </c>
      <c r="AV196" s="30">
        <f t="shared" si="556"/>
        <v>-15.152000000000001</v>
      </c>
      <c r="AX196" s="43">
        <f t="shared" ref="AX196:AX259" si="813">AX195 +0.515574984454017</f>
        <v>-67.078652415920203</v>
      </c>
      <c r="AY196" s="43"/>
      <c r="AZ196" s="43">
        <f t="shared" ref="AZ196:BA196" si="814">AZ195</f>
        <v>17</v>
      </c>
      <c r="BA196" s="43">
        <f t="shared" si="814"/>
        <v>-7.5</v>
      </c>
      <c r="BB196" s="43"/>
      <c r="BC196" s="55"/>
      <c r="BD196" s="54">
        <f t="shared" ref="BD196:BD259" si="815">BD195 +0.515574984454017</f>
        <v>-67.078652415920203</v>
      </c>
      <c r="BE196" s="30">
        <v>-1.1399999999999999</v>
      </c>
      <c r="BF196" s="30">
        <f t="shared" ref="BF196:BG196" si="816">BF195</f>
        <v>8</v>
      </c>
      <c r="BG196" s="30">
        <f t="shared" si="816"/>
        <v>-6</v>
      </c>
      <c r="BH196" s="30">
        <f t="shared" si="559"/>
        <v>-15.12</v>
      </c>
    </row>
    <row r="197" spans="38:60">
      <c r="AL197" s="30">
        <f t="shared" si="809"/>
        <v>-67.313077431466183</v>
      </c>
      <c r="AM197" s="30">
        <v>0.16900000000000001</v>
      </c>
      <c r="AN197" s="30">
        <f t="shared" ref="AN197:AO197" si="817">AN196</f>
        <v>10</v>
      </c>
      <c r="AO197" s="30">
        <f t="shared" si="817"/>
        <v>-5</v>
      </c>
      <c r="AP197" s="30">
        <f t="shared" si="561"/>
        <v>-3.3099999999999996</v>
      </c>
      <c r="AR197" s="30">
        <f t="shared" si="811"/>
        <v>-66.563077431466183</v>
      </c>
      <c r="AS197" s="30">
        <v>-0.21099999999999999</v>
      </c>
      <c r="AT197" s="30">
        <f t="shared" ref="AT197:AU197" si="818">AT196</f>
        <v>8</v>
      </c>
      <c r="AU197" s="30">
        <f t="shared" si="818"/>
        <v>-10</v>
      </c>
      <c r="AV197" s="30">
        <f t="shared" ref="AV197:AV260" si="819">(AS197*AT197) + AU197</f>
        <v>-11.688000000000001</v>
      </c>
      <c r="AX197" s="43">
        <f t="shared" si="813"/>
        <v>-66.563077431466183</v>
      </c>
      <c r="AY197" s="43"/>
      <c r="AZ197" s="43">
        <f t="shared" ref="AZ197:BA197" si="820">AZ196</f>
        <v>17</v>
      </c>
      <c r="BA197" s="43">
        <f t="shared" si="820"/>
        <v>-7.5</v>
      </c>
      <c r="BB197" s="43"/>
      <c r="BC197" s="55"/>
      <c r="BD197" s="54">
        <f t="shared" si="815"/>
        <v>-66.563077431466183</v>
      </c>
      <c r="BE197" s="30">
        <v>0.33</v>
      </c>
      <c r="BF197" s="30">
        <f t="shared" ref="BF197:BG197" si="821">BF196</f>
        <v>8</v>
      </c>
      <c r="BG197" s="30">
        <f t="shared" si="821"/>
        <v>-6</v>
      </c>
      <c r="BH197" s="30">
        <f t="shared" ref="BH197:BH260" si="822">(BE197*BF197) + BG197</f>
        <v>-3.36</v>
      </c>
    </row>
    <row r="198" spans="38:60">
      <c r="AL198" s="30">
        <f t="shared" si="809"/>
        <v>-66.797502447012164</v>
      </c>
      <c r="AM198" s="30">
        <v>0.218</v>
      </c>
      <c r="AN198" s="30">
        <f t="shared" ref="AN198:AO198" si="823">AN197</f>
        <v>10</v>
      </c>
      <c r="AO198" s="30">
        <f t="shared" si="823"/>
        <v>-5</v>
      </c>
      <c r="AP198" s="30">
        <f t="shared" ref="AP198:AP261" si="824">(AM198*AN198) + AO198</f>
        <v>-2.82</v>
      </c>
      <c r="AR198" s="30">
        <f t="shared" si="811"/>
        <v>-66.047502447012164</v>
      </c>
      <c r="AS198" s="30">
        <v>0.61099999999999999</v>
      </c>
      <c r="AT198" s="30">
        <f t="shared" ref="AT198:AU198" si="825">AT197</f>
        <v>8</v>
      </c>
      <c r="AU198" s="30">
        <f t="shared" si="825"/>
        <v>-10</v>
      </c>
      <c r="AV198" s="30">
        <f t="shared" si="819"/>
        <v>-5.1120000000000001</v>
      </c>
      <c r="AX198" s="43">
        <f t="shared" si="813"/>
        <v>-66.047502447012164</v>
      </c>
      <c r="AY198" s="43"/>
      <c r="AZ198" s="43">
        <f t="shared" ref="AZ198:BA198" si="826">AZ197</f>
        <v>17</v>
      </c>
      <c r="BA198" s="43">
        <f t="shared" si="826"/>
        <v>-7.5</v>
      </c>
      <c r="BB198" s="43"/>
      <c r="BC198" s="55"/>
      <c r="BD198" s="54">
        <f t="shared" si="815"/>
        <v>-66.047502447012164</v>
      </c>
      <c r="BE198" s="30">
        <v>0.41</v>
      </c>
      <c r="BF198" s="30">
        <f t="shared" ref="BF198:BG198" si="827">BF197</f>
        <v>8</v>
      </c>
      <c r="BG198" s="30">
        <f t="shared" si="827"/>
        <v>-6</v>
      </c>
      <c r="BH198" s="30">
        <f t="shared" si="822"/>
        <v>-2.72</v>
      </c>
    </row>
    <row r="199" spans="38:60">
      <c r="AL199" s="30">
        <f t="shared" si="809"/>
        <v>-66.281927462558144</v>
      </c>
      <c r="AM199" s="30">
        <v>8.9999999999999993E-3</v>
      </c>
      <c r="AN199" s="30">
        <f t="shared" ref="AN199:AO199" si="828">AN198</f>
        <v>10</v>
      </c>
      <c r="AO199" s="30">
        <f t="shared" si="828"/>
        <v>-5</v>
      </c>
      <c r="AP199" s="30">
        <f t="shared" si="824"/>
        <v>-4.91</v>
      </c>
      <c r="AR199" s="30">
        <f t="shared" si="811"/>
        <v>-65.531927462558144</v>
      </c>
      <c r="AS199" s="30">
        <v>0.95599999999999996</v>
      </c>
      <c r="AT199" s="30">
        <f t="shared" ref="AT199:AU199" si="829">AT198</f>
        <v>8</v>
      </c>
      <c r="AU199" s="30">
        <f t="shared" si="829"/>
        <v>-10</v>
      </c>
      <c r="AV199" s="30">
        <f t="shared" si="819"/>
        <v>-2.3520000000000003</v>
      </c>
      <c r="AX199" s="43">
        <f t="shared" si="813"/>
        <v>-65.531927462558144</v>
      </c>
      <c r="AY199" s="43"/>
      <c r="AZ199" s="43">
        <f t="shared" ref="AZ199:BA199" si="830">AZ198</f>
        <v>17</v>
      </c>
      <c r="BA199" s="43">
        <f t="shared" si="830"/>
        <v>-7.5</v>
      </c>
      <c r="BB199" s="43"/>
      <c r="BC199" s="55"/>
      <c r="BD199" s="54">
        <f t="shared" si="815"/>
        <v>-65.531927462558144</v>
      </c>
      <c r="BE199" s="30">
        <v>-0.15</v>
      </c>
      <c r="BF199" s="30">
        <f t="shared" ref="BF199:BG199" si="831">BF198</f>
        <v>8</v>
      </c>
      <c r="BG199" s="30">
        <f t="shared" si="831"/>
        <v>-6</v>
      </c>
      <c r="BH199" s="30">
        <f t="shared" si="822"/>
        <v>-7.2</v>
      </c>
    </row>
    <row r="200" spans="38:60">
      <c r="AL200" s="30">
        <f t="shared" si="809"/>
        <v>-65.766352478104125</v>
      </c>
      <c r="AM200" s="30">
        <v>-0.10299999999999999</v>
      </c>
      <c r="AN200" s="30">
        <f t="shared" ref="AN200:AO200" si="832">AN199</f>
        <v>10</v>
      </c>
      <c r="AO200" s="30">
        <f t="shared" si="832"/>
        <v>-5</v>
      </c>
      <c r="AP200" s="30">
        <f t="shared" si="824"/>
        <v>-6.03</v>
      </c>
      <c r="AR200" s="30">
        <f t="shared" si="811"/>
        <v>-65.016352478104125</v>
      </c>
      <c r="AS200" s="30">
        <v>0.42199999999999999</v>
      </c>
      <c r="AT200" s="30">
        <f t="shared" ref="AT200:AU200" si="833">AT199</f>
        <v>8</v>
      </c>
      <c r="AU200" s="30">
        <f t="shared" si="833"/>
        <v>-10</v>
      </c>
      <c r="AV200" s="30">
        <f t="shared" si="819"/>
        <v>-6.6240000000000006</v>
      </c>
      <c r="AX200" s="43">
        <f t="shared" si="813"/>
        <v>-65.016352478104125</v>
      </c>
      <c r="AY200" s="43"/>
      <c r="AZ200" s="43">
        <f t="shared" ref="AZ200:BA200" si="834">AZ199</f>
        <v>17</v>
      </c>
      <c r="BA200" s="43">
        <f t="shared" si="834"/>
        <v>-7.5</v>
      </c>
      <c r="BB200" s="43"/>
      <c r="BC200" s="55"/>
      <c r="BD200" s="54">
        <f t="shared" si="815"/>
        <v>-65.016352478104125</v>
      </c>
      <c r="BE200" s="30">
        <v>-0.32</v>
      </c>
      <c r="BF200" s="30">
        <f t="shared" ref="BF200:BG200" si="835">BF199</f>
        <v>8</v>
      </c>
      <c r="BG200" s="30">
        <f t="shared" si="835"/>
        <v>-6</v>
      </c>
      <c r="BH200" s="30">
        <f t="shared" si="822"/>
        <v>-8.56</v>
      </c>
    </row>
    <row r="201" spans="38:60">
      <c r="AL201" s="30">
        <f t="shared" si="809"/>
        <v>-65.250777493650105</v>
      </c>
      <c r="AM201" s="30">
        <v>-8.6999999999999994E-2</v>
      </c>
      <c r="AN201" s="30">
        <f t="shared" ref="AN201:AO201" si="836">AN200</f>
        <v>10</v>
      </c>
      <c r="AO201" s="30">
        <f t="shared" si="836"/>
        <v>-5</v>
      </c>
      <c r="AP201" s="30">
        <f t="shared" si="824"/>
        <v>-5.87</v>
      </c>
      <c r="AR201" s="30">
        <f t="shared" si="811"/>
        <v>-64.500777493650105</v>
      </c>
      <c r="AS201" s="30">
        <v>-0.51100000000000001</v>
      </c>
      <c r="AT201" s="30">
        <f t="shared" ref="AT201:AU201" si="837">AT200</f>
        <v>8</v>
      </c>
      <c r="AU201" s="30">
        <f t="shared" si="837"/>
        <v>-10</v>
      </c>
      <c r="AV201" s="30">
        <f t="shared" si="819"/>
        <v>-14.088000000000001</v>
      </c>
      <c r="AX201" s="43">
        <f t="shared" si="813"/>
        <v>-64.500777493650105</v>
      </c>
      <c r="AY201" s="43"/>
      <c r="AZ201" s="43">
        <f t="shared" ref="AZ201:BA201" si="838">AZ200</f>
        <v>17</v>
      </c>
      <c r="BA201" s="43">
        <f t="shared" si="838"/>
        <v>-7.5</v>
      </c>
      <c r="BB201" s="43"/>
      <c r="BC201" s="55"/>
      <c r="BD201" s="54">
        <f t="shared" si="815"/>
        <v>-64.500777493650105</v>
      </c>
      <c r="BE201" s="30">
        <v>0.39</v>
      </c>
      <c r="BF201" s="30">
        <f t="shared" ref="BF201:BG201" si="839">BF200</f>
        <v>8</v>
      </c>
      <c r="BG201" s="30">
        <f t="shared" si="839"/>
        <v>-6</v>
      </c>
      <c r="BH201" s="30">
        <f t="shared" si="822"/>
        <v>-2.88</v>
      </c>
    </row>
    <row r="202" spans="38:60">
      <c r="AL202" s="30">
        <f t="shared" si="809"/>
        <v>-64.735202509196085</v>
      </c>
      <c r="AM202" s="30">
        <v>-3.3000000000000002E-2</v>
      </c>
      <c r="AN202" s="30">
        <f t="shared" ref="AN202:AO202" si="840">AN201</f>
        <v>10</v>
      </c>
      <c r="AO202" s="30">
        <f t="shared" si="840"/>
        <v>-5</v>
      </c>
      <c r="AP202" s="30">
        <f t="shared" si="824"/>
        <v>-5.33</v>
      </c>
      <c r="AR202" s="30">
        <f t="shared" si="811"/>
        <v>-63.985202509196085</v>
      </c>
      <c r="AS202" s="30">
        <v>-1.1220000000000001</v>
      </c>
      <c r="AT202" s="30">
        <f t="shared" ref="AT202:AU202" si="841">AT201</f>
        <v>8</v>
      </c>
      <c r="AU202" s="30">
        <f t="shared" si="841"/>
        <v>-10</v>
      </c>
      <c r="AV202" s="30">
        <f t="shared" si="819"/>
        <v>-18.975999999999999</v>
      </c>
      <c r="AX202" s="43">
        <f t="shared" si="813"/>
        <v>-63.985202509196085</v>
      </c>
      <c r="AY202" s="43"/>
      <c r="AZ202" s="43">
        <f t="shared" ref="AZ202:BA202" si="842">AZ201</f>
        <v>17</v>
      </c>
      <c r="BA202" s="43">
        <f t="shared" si="842"/>
        <v>-7.5</v>
      </c>
      <c r="BB202" s="43"/>
      <c r="BC202" s="55"/>
      <c r="BD202" s="54">
        <f t="shared" si="815"/>
        <v>-63.985202509196085</v>
      </c>
      <c r="BE202" s="30">
        <v>0.23</v>
      </c>
      <c r="BF202" s="30">
        <f t="shared" ref="BF202:BG202" si="843">BF201</f>
        <v>8</v>
      </c>
      <c r="BG202" s="30">
        <f t="shared" si="843"/>
        <v>-6</v>
      </c>
      <c r="BH202" s="30">
        <f t="shared" si="822"/>
        <v>-4.16</v>
      </c>
    </row>
    <row r="203" spans="38:60">
      <c r="AL203" s="30">
        <f t="shared" si="809"/>
        <v>-64.219627524742066</v>
      </c>
      <c r="AM203" s="30">
        <v>5.8999999999999997E-2</v>
      </c>
      <c r="AN203" s="30">
        <f t="shared" ref="AN203:AO203" si="844">AN202</f>
        <v>10</v>
      </c>
      <c r="AO203" s="30">
        <f t="shared" si="844"/>
        <v>-5</v>
      </c>
      <c r="AP203" s="30">
        <f t="shared" si="824"/>
        <v>-4.41</v>
      </c>
      <c r="AR203" s="30">
        <f t="shared" si="811"/>
        <v>-63.469627524742066</v>
      </c>
      <c r="AS203" s="30">
        <v>-0.56699999999999995</v>
      </c>
      <c r="AT203" s="30">
        <f t="shared" ref="AT203:AU203" si="845">AT202</f>
        <v>8</v>
      </c>
      <c r="AU203" s="30">
        <f t="shared" si="845"/>
        <v>-10</v>
      </c>
      <c r="AV203" s="30">
        <f t="shared" si="819"/>
        <v>-14.536</v>
      </c>
      <c r="AX203" s="43">
        <f t="shared" si="813"/>
        <v>-63.469627524742066</v>
      </c>
      <c r="AY203" s="43"/>
      <c r="AZ203" s="43">
        <f t="shared" ref="AZ203:BA203" si="846">AZ202</f>
        <v>17</v>
      </c>
      <c r="BA203" s="43">
        <f t="shared" si="846"/>
        <v>-7.5</v>
      </c>
      <c r="BB203" s="43"/>
      <c r="BC203" s="55"/>
      <c r="BD203" s="54">
        <f t="shared" si="815"/>
        <v>-63.469627524742066</v>
      </c>
      <c r="BE203" s="30">
        <v>-0.78</v>
      </c>
      <c r="BF203" s="30">
        <f t="shared" ref="BF203:BG203" si="847">BF202</f>
        <v>8</v>
      </c>
      <c r="BG203" s="30">
        <f t="shared" si="847"/>
        <v>-6</v>
      </c>
      <c r="BH203" s="30">
        <f t="shared" si="822"/>
        <v>-12.24</v>
      </c>
    </row>
    <row r="204" spans="38:60">
      <c r="AL204" s="30">
        <f t="shared" si="809"/>
        <v>-63.704052540288046</v>
      </c>
      <c r="AM204" s="30">
        <v>3.9E-2</v>
      </c>
      <c r="AN204" s="30">
        <f t="shared" ref="AN204:AO204" si="848">AN203</f>
        <v>10</v>
      </c>
      <c r="AO204" s="30">
        <f t="shared" si="848"/>
        <v>-5</v>
      </c>
      <c r="AP204" s="30">
        <f t="shared" si="824"/>
        <v>-4.6100000000000003</v>
      </c>
      <c r="AR204" s="30">
        <f t="shared" si="811"/>
        <v>-62.954052540288046</v>
      </c>
      <c r="AS204" s="30">
        <v>6.7000000000000004E-2</v>
      </c>
      <c r="AT204" s="30">
        <f t="shared" ref="AT204:AU204" si="849">AT203</f>
        <v>8</v>
      </c>
      <c r="AU204" s="30">
        <f t="shared" si="849"/>
        <v>-10</v>
      </c>
      <c r="AV204" s="30">
        <f t="shared" si="819"/>
        <v>-9.4640000000000004</v>
      </c>
      <c r="AX204" s="43">
        <f t="shared" si="813"/>
        <v>-62.954052540288046</v>
      </c>
      <c r="AY204" s="43"/>
      <c r="AZ204" s="43">
        <f t="shared" ref="AZ204:BA204" si="850">AZ203</f>
        <v>17</v>
      </c>
      <c r="BA204" s="43">
        <f t="shared" si="850"/>
        <v>-7.5</v>
      </c>
      <c r="BB204" s="43"/>
      <c r="BC204" s="55"/>
      <c r="BD204" s="54">
        <f t="shared" si="815"/>
        <v>-62.954052540288046</v>
      </c>
      <c r="BE204" s="30">
        <v>0.17</v>
      </c>
      <c r="BF204" s="30">
        <f t="shared" ref="BF204:BG204" si="851">BF203</f>
        <v>8</v>
      </c>
      <c r="BG204" s="30">
        <f t="shared" si="851"/>
        <v>-6</v>
      </c>
      <c r="BH204" s="30">
        <f t="shared" si="822"/>
        <v>-4.6399999999999997</v>
      </c>
    </row>
    <row r="205" spans="38:60">
      <c r="AL205" s="30">
        <f t="shared" si="809"/>
        <v>-63.188477555834027</v>
      </c>
      <c r="AM205" s="30">
        <v>3.4000000000000002E-2</v>
      </c>
      <c r="AN205" s="30">
        <f t="shared" ref="AN205:AO205" si="852">AN204</f>
        <v>10</v>
      </c>
      <c r="AO205" s="30">
        <f t="shared" si="852"/>
        <v>-5</v>
      </c>
      <c r="AP205" s="30">
        <f t="shared" si="824"/>
        <v>-4.66</v>
      </c>
      <c r="AR205" s="30">
        <f t="shared" si="811"/>
        <v>-62.438477555834027</v>
      </c>
      <c r="AS205" s="30">
        <v>0.5</v>
      </c>
      <c r="AT205" s="30">
        <f t="shared" ref="AT205:AU205" si="853">AT204</f>
        <v>8</v>
      </c>
      <c r="AU205" s="30">
        <f t="shared" si="853"/>
        <v>-10</v>
      </c>
      <c r="AV205" s="30">
        <f t="shared" si="819"/>
        <v>-6</v>
      </c>
      <c r="AX205" s="43">
        <f t="shared" si="813"/>
        <v>-62.438477555834027</v>
      </c>
      <c r="AY205" s="43"/>
      <c r="AZ205" s="43">
        <f t="shared" ref="AZ205:BA205" si="854">AZ204</f>
        <v>17</v>
      </c>
      <c r="BA205" s="43">
        <f t="shared" si="854"/>
        <v>-7.5</v>
      </c>
      <c r="BB205" s="43"/>
      <c r="BC205" s="55"/>
      <c r="BD205" s="54">
        <f t="shared" si="815"/>
        <v>-62.438477555834027</v>
      </c>
      <c r="BE205" s="30">
        <v>0.16</v>
      </c>
      <c r="BF205" s="30">
        <f t="shared" ref="BF205:BG205" si="855">BF204</f>
        <v>8</v>
      </c>
      <c r="BG205" s="30">
        <f t="shared" si="855"/>
        <v>-6</v>
      </c>
      <c r="BH205" s="30">
        <f t="shared" si="822"/>
        <v>-4.72</v>
      </c>
    </row>
    <row r="206" spans="38:60">
      <c r="AL206" s="30">
        <f t="shared" si="809"/>
        <v>-62.672902571380007</v>
      </c>
      <c r="AM206" s="30">
        <v>-1.7000000000000001E-2</v>
      </c>
      <c r="AN206" s="30">
        <f t="shared" ref="AN206:AO206" si="856">AN205</f>
        <v>10</v>
      </c>
      <c r="AO206" s="30">
        <f t="shared" si="856"/>
        <v>-5</v>
      </c>
      <c r="AP206" s="30">
        <f t="shared" si="824"/>
        <v>-5.17</v>
      </c>
      <c r="AR206" s="30">
        <f t="shared" si="811"/>
        <v>-61.922902571380007</v>
      </c>
      <c r="AS206" s="30">
        <v>0.17799999999999999</v>
      </c>
      <c r="AT206" s="30">
        <f t="shared" ref="AT206:AU206" si="857">AT205</f>
        <v>8</v>
      </c>
      <c r="AU206" s="30">
        <f t="shared" si="857"/>
        <v>-10</v>
      </c>
      <c r="AV206" s="30">
        <f t="shared" si="819"/>
        <v>-8.5760000000000005</v>
      </c>
      <c r="AX206" s="43">
        <f t="shared" si="813"/>
        <v>-61.922902571380007</v>
      </c>
      <c r="AY206" s="43"/>
      <c r="AZ206" s="43">
        <f t="shared" ref="AZ206:BA206" si="858">AZ205</f>
        <v>17</v>
      </c>
      <c r="BA206" s="43">
        <f t="shared" si="858"/>
        <v>-7.5</v>
      </c>
      <c r="BB206" s="43"/>
      <c r="BC206" s="55"/>
      <c r="BD206" s="54">
        <f t="shared" si="815"/>
        <v>-61.922902571380007</v>
      </c>
      <c r="BE206" s="30">
        <v>0.2</v>
      </c>
      <c r="BF206" s="30">
        <f t="shared" ref="BF206:BG206" si="859">BF205</f>
        <v>8</v>
      </c>
      <c r="BG206" s="30">
        <f t="shared" si="859"/>
        <v>-6</v>
      </c>
      <c r="BH206" s="30">
        <f t="shared" si="822"/>
        <v>-4.4000000000000004</v>
      </c>
    </row>
    <row r="207" spans="38:60">
      <c r="AL207" s="30">
        <f t="shared" si="809"/>
        <v>-62.157327586925987</v>
      </c>
      <c r="AM207" s="30">
        <v>-2.7E-2</v>
      </c>
      <c r="AN207" s="30">
        <f t="shared" ref="AN207:AO207" si="860">AN206</f>
        <v>10</v>
      </c>
      <c r="AO207" s="30">
        <f t="shared" si="860"/>
        <v>-5</v>
      </c>
      <c r="AP207" s="30">
        <f t="shared" si="824"/>
        <v>-5.27</v>
      </c>
      <c r="AR207" s="30">
        <f t="shared" si="811"/>
        <v>-61.407327586925987</v>
      </c>
      <c r="AS207" s="30">
        <v>-6.7000000000000004E-2</v>
      </c>
      <c r="AT207" s="30">
        <f t="shared" ref="AT207:AU207" si="861">AT206</f>
        <v>8</v>
      </c>
      <c r="AU207" s="30">
        <f t="shared" si="861"/>
        <v>-10</v>
      </c>
      <c r="AV207" s="30">
        <f t="shared" si="819"/>
        <v>-10.536</v>
      </c>
      <c r="AX207" s="43">
        <f t="shared" si="813"/>
        <v>-61.407327586925987</v>
      </c>
      <c r="AY207" s="43"/>
      <c r="AZ207" s="43">
        <f t="shared" ref="AZ207:BA207" si="862">AZ206</f>
        <v>17</v>
      </c>
      <c r="BA207" s="43">
        <f t="shared" si="862"/>
        <v>-7.5</v>
      </c>
      <c r="BB207" s="43"/>
      <c r="BC207" s="55"/>
      <c r="BD207" s="54">
        <f t="shared" si="815"/>
        <v>-61.407327586925987</v>
      </c>
      <c r="BE207" s="30">
        <v>-0.15</v>
      </c>
      <c r="BF207" s="30">
        <f t="shared" ref="BF207:BG207" si="863">BF206</f>
        <v>8</v>
      </c>
      <c r="BG207" s="30">
        <f t="shared" si="863"/>
        <v>-6</v>
      </c>
      <c r="BH207" s="30">
        <f t="shared" si="822"/>
        <v>-7.2</v>
      </c>
    </row>
    <row r="208" spans="38:60">
      <c r="AL208" s="30">
        <f t="shared" si="809"/>
        <v>-61.641752602471968</v>
      </c>
      <c r="AM208" s="30">
        <v>-1.4E-2</v>
      </c>
      <c r="AN208" s="30">
        <f t="shared" ref="AN208:AO208" si="864">AN207</f>
        <v>10</v>
      </c>
      <c r="AO208" s="30">
        <f t="shared" si="864"/>
        <v>-5</v>
      </c>
      <c r="AP208" s="30">
        <f t="shared" si="824"/>
        <v>-5.14</v>
      </c>
      <c r="AR208" s="30">
        <f t="shared" si="811"/>
        <v>-60.891752602471968</v>
      </c>
      <c r="AS208" s="30">
        <v>-2.1999999999999999E-2</v>
      </c>
      <c r="AT208" s="30">
        <f t="shared" ref="AT208:AU208" si="865">AT207</f>
        <v>8</v>
      </c>
      <c r="AU208" s="30">
        <f t="shared" si="865"/>
        <v>-10</v>
      </c>
      <c r="AV208" s="30">
        <f t="shared" si="819"/>
        <v>-10.176</v>
      </c>
      <c r="AX208" s="43">
        <f t="shared" si="813"/>
        <v>-60.891752602471968</v>
      </c>
      <c r="AY208" s="43"/>
      <c r="AZ208" s="43">
        <f t="shared" ref="AZ208:BA208" si="866">AZ207</f>
        <v>17</v>
      </c>
      <c r="BA208" s="43">
        <f t="shared" si="866"/>
        <v>-7.5</v>
      </c>
      <c r="BB208" s="43"/>
      <c r="BC208" s="55"/>
      <c r="BD208" s="54">
        <f t="shared" si="815"/>
        <v>-60.891752602471968</v>
      </c>
      <c r="BE208" s="30">
        <v>7.0000000000000007E-2</v>
      </c>
      <c r="BF208" s="30">
        <f t="shared" ref="BF208:BG208" si="867">BF207</f>
        <v>8</v>
      </c>
      <c r="BG208" s="30">
        <f t="shared" si="867"/>
        <v>-6</v>
      </c>
      <c r="BH208" s="30">
        <f t="shared" si="822"/>
        <v>-5.4399999999999995</v>
      </c>
    </row>
    <row r="209" spans="38:60">
      <c r="AL209" s="30">
        <f t="shared" si="809"/>
        <v>-61.126177618017948</v>
      </c>
      <c r="AM209" s="30">
        <v>8.7999999999999995E-2</v>
      </c>
      <c r="AN209" s="30">
        <f t="shared" ref="AN209:AO209" si="868">AN208</f>
        <v>10</v>
      </c>
      <c r="AO209" s="30">
        <f t="shared" si="868"/>
        <v>-5</v>
      </c>
      <c r="AP209" s="30">
        <f t="shared" si="824"/>
        <v>-4.12</v>
      </c>
      <c r="AR209" s="30">
        <f t="shared" si="811"/>
        <v>-60.376177618017948</v>
      </c>
      <c r="AS209" s="30">
        <v>0.111</v>
      </c>
      <c r="AT209" s="30">
        <f t="shared" ref="AT209:AU209" si="869">AT208</f>
        <v>8</v>
      </c>
      <c r="AU209" s="30">
        <f t="shared" si="869"/>
        <v>-10</v>
      </c>
      <c r="AV209" s="30">
        <f t="shared" si="819"/>
        <v>-9.1120000000000001</v>
      </c>
      <c r="AX209" s="43">
        <f t="shared" si="813"/>
        <v>-60.376177618017948</v>
      </c>
      <c r="AY209" s="43"/>
      <c r="AZ209" s="43">
        <f t="shared" ref="AZ209:BA209" si="870">AZ208</f>
        <v>17</v>
      </c>
      <c r="BA209" s="43">
        <f t="shared" si="870"/>
        <v>-7.5</v>
      </c>
      <c r="BB209" s="43"/>
      <c r="BC209" s="55"/>
      <c r="BD209" s="54">
        <f t="shared" si="815"/>
        <v>-60.376177618017948</v>
      </c>
      <c r="BE209" s="30">
        <v>0.09</v>
      </c>
      <c r="BF209" s="30">
        <f t="shared" ref="BF209:BG209" si="871">BF208</f>
        <v>8</v>
      </c>
      <c r="BG209" s="30">
        <f t="shared" si="871"/>
        <v>-6</v>
      </c>
      <c r="BH209" s="30">
        <f t="shared" si="822"/>
        <v>-5.28</v>
      </c>
    </row>
    <row r="210" spans="38:60">
      <c r="AL210" s="30">
        <f t="shared" si="809"/>
        <v>-60.610602633563929</v>
      </c>
      <c r="AM210" s="30">
        <v>0.106</v>
      </c>
      <c r="AN210" s="30">
        <f t="shared" ref="AN210:AO210" si="872">AN209</f>
        <v>10</v>
      </c>
      <c r="AO210" s="30">
        <f t="shared" si="872"/>
        <v>-5</v>
      </c>
      <c r="AP210" s="30">
        <f t="shared" si="824"/>
        <v>-3.94</v>
      </c>
      <c r="AR210" s="30">
        <f t="shared" si="811"/>
        <v>-59.860602633563929</v>
      </c>
      <c r="AS210" s="30">
        <v>0.44400000000000001</v>
      </c>
      <c r="AT210" s="30">
        <f t="shared" ref="AT210:AU210" si="873">AT209</f>
        <v>8</v>
      </c>
      <c r="AU210" s="30">
        <f t="shared" si="873"/>
        <v>-10</v>
      </c>
      <c r="AV210" s="30">
        <f t="shared" si="819"/>
        <v>-6.4480000000000004</v>
      </c>
      <c r="AX210" s="43">
        <f t="shared" si="813"/>
        <v>-59.860602633563929</v>
      </c>
      <c r="AY210" s="43"/>
      <c r="AZ210" s="43">
        <f t="shared" ref="AZ210:BA210" si="874">AZ209</f>
        <v>17</v>
      </c>
      <c r="BA210" s="43">
        <f t="shared" si="874"/>
        <v>-7.5</v>
      </c>
      <c r="BB210" s="43"/>
      <c r="BC210" s="55"/>
      <c r="BD210" s="54">
        <f t="shared" si="815"/>
        <v>-59.860602633563929</v>
      </c>
      <c r="BE210" s="30">
        <v>0.52</v>
      </c>
      <c r="BF210" s="30">
        <f t="shared" ref="BF210:BG210" si="875">BF209</f>
        <v>8</v>
      </c>
      <c r="BG210" s="30">
        <f t="shared" si="875"/>
        <v>-6</v>
      </c>
      <c r="BH210" s="30">
        <f t="shared" si="822"/>
        <v>-1.8399999999999999</v>
      </c>
    </row>
    <row r="211" spans="38:60">
      <c r="AL211" s="30">
        <f t="shared" si="809"/>
        <v>-60.095027649109909</v>
      </c>
      <c r="AM211" s="30">
        <v>0.11799999999999999</v>
      </c>
      <c r="AN211" s="30">
        <f t="shared" ref="AN211:AO211" si="876">AN210</f>
        <v>10</v>
      </c>
      <c r="AO211" s="30">
        <f t="shared" si="876"/>
        <v>-5</v>
      </c>
      <c r="AP211" s="30">
        <f t="shared" si="824"/>
        <v>-3.8200000000000003</v>
      </c>
      <c r="AR211" s="30">
        <f t="shared" si="811"/>
        <v>-59.345027649109909</v>
      </c>
      <c r="AS211" s="30">
        <v>0.378</v>
      </c>
      <c r="AT211" s="30">
        <f t="shared" ref="AT211:AU211" si="877">AT210</f>
        <v>8</v>
      </c>
      <c r="AU211" s="30">
        <f t="shared" si="877"/>
        <v>-10</v>
      </c>
      <c r="AV211" s="30">
        <f t="shared" si="819"/>
        <v>-6.976</v>
      </c>
      <c r="AX211" s="43">
        <f t="shared" si="813"/>
        <v>-59.345027649109909</v>
      </c>
      <c r="AY211" s="43"/>
      <c r="AZ211" s="43">
        <f t="shared" ref="AZ211:BA211" si="878">AZ210</f>
        <v>17</v>
      </c>
      <c r="BA211" s="43">
        <f t="shared" si="878"/>
        <v>-7.5</v>
      </c>
      <c r="BB211" s="43"/>
      <c r="BC211" s="55"/>
      <c r="BD211" s="54">
        <f t="shared" si="815"/>
        <v>-59.345027649109909</v>
      </c>
      <c r="BE211" s="30">
        <v>-0.86</v>
      </c>
      <c r="BF211" s="30">
        <f t="shared" ref="BF211:BG211" si="879">BF210</f>
        <v>8</v>
      </c>
      <c r="BG211" s="30">
        <f t="shared" si="879"/>
        <v>-6</v>
      </c>
      <c r="BH211" s="30">
        <f t="shared" si="822"/>
        <v>-12.879999999999999</v>
      </c>
    </row>
    <row r="212" spans="38:60">
      <c r="AL212" s="30">
        <f t="shared" si="809"/>
        <v>-59.579452664655889</v>
      </c>
      <c r="AM212" s="30">
        <v>-5.2999999999999999E-2</v>
      </c>
      <c r="AN212" s="30">
        <f t="shared" ref="AN212:AO212" si="880">AN211</f>
        <v>10</v>
      </c>
      <c r="AO212" s="30">
        <f t="shared" si="880"/>
        <v>-5</v>
      </c>
      <c r="AP212" s="30">
        <f t="shared" si="824"/>
        <v>-5.53</v>
      </c>
      <c r="AR212" s="30">
        <f t="shared" si="811"/>
        <v>-58.829452664655889</v>
      </c>
      <c r="AS212" s="30">
        <v>0.622</v>
      </c>
      <c r="AT212" s="30">
        <f t="shared" ref="AT212:AU212" si="881">AT211</f>
        <v>8</v>
      </c>
      <c r="AU212" s="30">
        <f t="shared" si="881"/>
        <v>-10</v>
      </c>
      <c r="AV212" s="30">
        <f t="shared" si="819"/>
        <v>-5.024</v>
      </c>
      <c r="AX212" s="43">
        <f t="shared" si="813"/>
        <v>-58.829452664655889</v>
      </c>
      <c r="AY212" s="43"/>
      <c r="AZ212" s="43">
        <f t="shared" ref="AZ212:BA212" si="882">AZ211</f>
        <v>17</v>
      </c>
      <c r="BA212" s="43">
        <f t="shared" si="882"/>
        <v>-7.5</v>
      </c>
      <c r="BB212" s="43"/>
      <c r="BC212" s="55"/>
      <c r="BD212" s="54">
        <f t="shared" si="815"/>
        <v>-58.829452664655889</v>
      </c>
      <c r="BE212" s="30">
        <v>-0.05</v>
      </c>
      <c r="BF212" s="30">
        <f t="shared" ref="BF212:BG212" si="883">BF211</f>
        <v>8</v>
      </c>
      <c r="BG212" s="30">
        <f t="shared" si="883"/>
        <v>-6</v>
      </c>
      <c r="BH212" s="30">
        <f t="shared" si="822"/>
        <v>-6.4</v>
      </c>
    </row>
    <row r="213" spans="38:60">
      <c r="AL213" s="30">
        <f t="shared" si="809"/>
        <v>-59.06387768020187</v>
      </c>
      <c r="AM213" s="30">
        <v>2E-3</v>
      </c>
      <c r="AN213" s="30">
        <f t="shared" ref="AN213:AO213" si="884">AN212</f>
        <v>10</v>
      </c>
      <c r="AO213" s="30">
        <f t="shared" si="884"/>
        <v>-5</v>
      </c>
      <c r="AP213" s="30">
        <f t="shared" si="824"/>
        <v>-4.9800000000000004</v>
      </c>
      <c r="AR213" s="30">
        <f t="shared" si="811"/>
        <v>-58.31387768020187</v>
      </c>
      <c r="AS213" s="30">
        <v>0.34399999999999997</v>
      </c>
      <c r="AT213" s="30">
        <f t="shared" ref="AT213:AU213" si="885">AT212</f>
        <v>8</v>
      </c>
      <c r="AU213" s="30">
        <f t="shared" si="885"/>
        <v>-10</v>
      </c>
      <c r="AV213" s="30">
        <f t="shared" si="819"/>
        <v>-7.2480000000000002</v>
      </c>
      <c r="AX213" s="43">
        <f t="shared" si="813"/>
        <v>-58.31387768020187</v>
      </c>
      <c r="AY213" s="43"/>
      <c r="AZ213" s="43">
        <f t="shared" ref="AZ213:BA213" si="886">AZ212</f>
        <v>17</v>
      </c>
      <c r="BA213" s="43">
        <f t="shared" si="886"/>
        <v>-7.5</v>
      </c>
      <c r="BB213" s="43"/>
      <c r="BC213" s="55"/>
      <c r="BD213" s="54">
        <f t="shared" si="815"/>
        <v>-58.31387768020187</v>
      </c>
      <c r="BE213" s="30">
        <v>0.71</v>
      </c>
      <c r="BF213" s="30">
        <f t="shared" ref="BF213:BG213" si="887">BF212</f>
        <v>8</v>
      </c>
      <c r="BG213" s="30">
        <f t="shared" si="887"/>
        <v>-6</v>
      </c>
      <c r="BH213" s="30">
        <f t="shared" si="822"/>
        <v>-0.32000000000000028</v>
      </c>
    </row>
    <row r="214" spans="38:60">
      <c r="AL214" s="30">
        <f t="shared" si="809"/>
        <v>-58.54830269574785</v>
      </c>
      <c r="AM214" s="30">
        <v>-9.0999999999999998E-2</v>
      </c>
      <c r="AN214" s="30">
        <f t="shared" ref="AN214:AO214" si="888">AN213</f>
        <v>10</v>
      </c>
      <c r="AO214" s="30">
        <f t="shared" si="888"/>
        <v>-5</v>
      </c>
      <c r="AP214" s="30">
        <f t="shared" si="824"/>
        <v>-5.91</v>
      </c>
      <c r="AR214" s="30">
        <f t="shared" si="811"/>
        <v>-57.79830269574785</v>
      </c>
      <c r="AS214" s="30">
        <v>0.16700000000000001</v>
      </c>
      <c r="AT214" s="30">
        <f t="shared" ref="AT214:AU214" si="889">AT213</f>
        <v>8</v>
      </c>
      <c r="AU214" s="30">
        <f t="shared" si="889"/>
        <v>-10</v>
      </c>
      <c r="AV214" s="30">
        <f t="shared" si="819"/>
        <v>-8.6639999999999997</v>
      </c>
      <c r="AX214" s="43">
        <f t="shared" si="813"/>
        <v>-57.79830269574785</v>
      </c>
      <c r="AY214" s="43"/>
      <c r="AZ214" s="43">
        <f t="shared" ref="AZ214:BA214" si="890">AZ213</f>
        <v>17</v>
      </c>
      <c r="BA214" s="43">
        <f t="shared" si="890"/>
        <v>-7.5</v>
      </c>
      <c r="BB214" s="43"/>
      <c r="BC214" s="55"/>
      <c r="BD214" s="54">
        <f t="shared" si="815"/>
        <v>-57.79830269574785</v>
      </c>
      <c r="BE214" s="30">
        <v>-0.79</v>
      </c>
      <c r="BF214" s="30">
        <f t="shared" ref="BF214:BG214" si="891">BF213</f>
        <v>8</v>
      </c>
      <c r="BG214" s="30">
        <f t="shared" si="891"/>
        <v>-6</v>
      </c>
      <c r="BH214" s="30">
        <f t="shared" si="822"/>
        <v>-12.32</v>
      </c>
    </row>
    <row r="215" spans="38:60">
      <c r="AL215" s="30">
        <f t="shared" si="809"/>
        <v>-58.03272771129383</v>
      </c>
      <c r="AM215" s="30">
        <v>-9.7000000000000003E-2</v>
      </c>
      <c r="AN215" s="30">
        <f t="shared" ref="AN215:AO215" si="892">AN214</f>
        <v>10</v>
      </c>
      <c r="AO215" s="30">
        <f t="shared" si="892"/>
        <v>-5</v>
      </c>
      <c r="AP215" s="30">
        <f t="shared" si="824"/>
        <v>-5.97</v>
      </c>
      <c r="AR215" s="30">
        <f t="shared" si="811"/>
        <v>-57.28272771129383</v>
      </c>
      <c r="AS215" s="30">
        <v>-0.5</v>
      </c>
      <c r="AT215" s="30">
        <f t="shared" ref="AT215:AU215" si="893">AT214</f>
        <v>8</v>
      </c>
      <c r="AU215" s="30">
        <f t="shared" si="893"/>
        <v>-10</v>
      </c>
      <c r="AV215" s="30">
        <f t="shared" si="819"/>
        <v>-14</v>
      </c>
      <c r="AX215" s="43">
        <f t="shared" si="813"/>
        <v>-57.28272771129383</v>
      </c>
      <c r="AY215" s="43"/>
      <c r="AZ215" s="43">
        <f t="shared" ref="AZ215:BA215" si="894">AZ214</f>
        <v>17</v>
      </c>
      <c r="BA215" s="43">
        <f t="shared" si="894"/>
        <v>-7.5</v>
      </c>
      <c r="BB215" s="43"/>
      <c r="BC215" s="55"/>
      <c r="BD215" s="54">
        <f t="shared" si="815"/>
        <v>-57.28272771129383</v>
      </c>
      <c r="BE215" s="30">
        <v>0.13</v>
      </c>
      <c r="BF215" s="30">
        <f t="shared" ref="BF215:BG215" si="895">BF214</f>
        <v>8</v>
      </c>
      <c r="BG215" s="30">
        <f t="shared" si="895"/>
        <v>-6</v>
      </c>
      <c r="BH215" s="30">
        <f t="shared" si="822"/>
        <v>-4.96</v>
      </c>
    </row>
    <row r="216" spans="38:60">
      <c r="AL216" s="30">
        <f t="shared" si="809"/>
        <v>-57.517152726839811</v>
      </c>
      <c r="AM216" s="30">
        <v>-0.32900000000000001</v>
      </c>
      <c r="AN216" s="30">
        <f t="shared" ref="AN216:AO216" si="896">AN215</f>
        <v>10</v>
      </c>
      <c r="AO216" s="30">
        <f t="shared" si="896"/>
        <v>-5</v>
      </c>
      <c r="AP216" s="30">
        <f t="shared" si="824"/>
        <v>-8.2899999999999991</v>
      </c>
      <c r="AR216" s="30">
        <f t="shared" si="811"/>
        <v>-56.767152726839811</v>
      </c>
      <c r="AS216" s="30">
        <v>-0.67800000000000005</v>
      </c>
      <c r="AT216" s="30">
        <f t="shared" ref="AT216:AU216" si="897">AT215</f>
        <v>8</v>
      </c>
      <c r="AU216" s="30">
        <f t="shared" si="897"/>
        <v>-10</v>
      </c>
      <c r="AV216" s="30">
        <f t="shared" si="819"/>
        <v>-15.423999999999999</v>
      </c>
      <c r="AX216" s="43">
        <f t="shared" si="813"/>
        <v>-56.767152726839811</v>
      </c>
      <c r="AY216" s="43"/>
      <c r="AZ216" s="43">
        <f t="shared" ref="AZ216:BA216" si="898">AZ215</f>
        <v>17</v>
      </c>
      <c r="BA216" s="43">
        <f t="shared" si="898"/>
        <v>-7.5</v>
      </c>
      <c r="BB216" s="43"/>
      <c r="BC216" s="55"/>
      <c r="BD216" s="54">
        <f t="shared" si="815"/>
        <v>-56.767152726839811</v>
      </c>
      <c r="BE216" s="30">
        <v>0.19</v>
      </c>
      <c r="BF216" s="30">
        <f t="shared" ref="BF216:BG216" si="899">BF215</f>
        <v>8</v>
      </c>
      <c r="BG216" s="30">
        <f t="shared" si="899"/>
        <v>-6</v>
      </c>
      <c r="BH216" s="30">
        <f t="shared" si="822"/>
        <v>-4.4800000000000004</v>
      </c>
    </row>
    <row r="217" spans="38:60">
      <c r="AL217" s="30">
        <f t="shared" si="809"/>
        <v>-57.001577742385791</v>
      </c>
      <c r="AM217" s="30">
        <v>-0.21199999999999999</v>
      </c>
      <c r="AN217" s="30">
        <f t="shared" ref="AN217:AO217" si="900">AN216</f>
        <v>10</v>
      </c>
      <c r="AO217" s="30">
        <f t="shared" si="900"/>
        <v>-5</v>
      </c>
      <c r="AP217" s="30">
        <f t="shared" si="824"/>
        <v>-7.12</v>
      </c>
      <c r="AR217" s="30">
        <f t="shared" si="811"/>
        <v>-56.251577742385791</v>
      </c>
      <c r="AS217" s="30">
        <v>-0.57799999999999996</v>
      </c>
      <c r="AT217" s="30">
        <f t="shared" ref="AT217:AU217" si="901">AT216</f>
        <v>8</v>
      </c>
      <c r="AU217" s="30">
        <f t="shared" si="901"/>
        <v>-10</v>
      </c>
      <c r="AV217" s="30">
        <f t="shared" si="819"/>
        <v>-14.623999999999999</v>
      </c>
      <c r="AX217" s="43">
        <f t="shared" si="813"/>
        <v>-56.251577742385791</v>
      </c>
      <c r="AY217" s="43"/>
      <c r="AZ217" s="43">
        <f t="shared" ref="AZ217:BA217" si="902">AZ216</f>
        <v>17</v>
      </c>
      <c r="BA217" s="43">
        <f t="shared" si="902"/>
        <v>-7.5</v>
      </c>
      <c r="BB217" s="43"/>
      <c r="BC217" s="55"/>
      <c r="BD217" s="54">
        <f t="shared" si="815"/>
        <v>-56.251577742385791</v>
      </c>
      <c r="BE217" s="30">
        <v>-0.49</v>
      </c>
      <c r="BF217" s="30">
        <f t="shared" ref="BF217:BG217" si="903">BF216</f>
        <v>8</v>
      </c>
      <c r="BG217" s="30">
        <f t="shared" si="903"/>
        <v>-6</v>
      </c>
      <c r="BH217" s="30">
        <f t="shared" si="822"/>
        <v>-9.92</v>
      </c>
    </row>
    <row r="218" spans="38:60">
      <c r="AL218" s="30">
        <f t="shared" si="809"/>
        <v>-56.486002757931772</v>
      </c>
      <c r="AM218" s="30">
        <v>1.9E-2</v>
      </c>
      <c r="AN218" s="30">
        <f t="shared" ref="AN218:AO218" si="904">AN217</f>
        <v>10</v>
      </c>
      <c r="AO218" s="30">
        <f t="shared" si="904"/>
        <v>-5</v>
      </c>
      <c r="AP218" s="30">
        <f t="shared" si="824"/>
        <v>-4.8099999999999996</v>
      </c>
      <c r="AR218" s="30">
        <f t="shared" si="811"/>
        <v>-55.736002757931772</v>
      </c>
      <c r="AS218" s="30">
        <v>-0.222</v>
      </c>
      <c r="AT218" s="30">
        <f t="shared" ref="AT218:AU218" si="905">AT217</f>
        <v>8</v>
      </c>
      <c r="AU218" s="30">
        <f t="shared" si="905"/>
        <v>-10</v>
      </c>
      <c r="AV218" s="30">
        <f t="shared" si="819"/>
        <v>-11.776</v>
      </c>
      <c r="AX218" s="43">
        <f t="shared" si="813"/>
        <v>-55.736002757931772</v>
      </c>
      <c r="AY218" s="43"/>
      <c r="AZ218" s="43">
        <f t="shared" ref="AZ218:BA218" si="906">AZ217</f>
        <v>17</v>
      </c>
      <c r="BA218" s="43">
        <f t="shared" si="906"/>
        <v>-7.5</v>
      </c>
      <c r="BB218" s="43"/>
      <c r="BC218" s="55"/>
      <c r="BD218" s="54">
        <f t="shared" si="815"/>
        <v>-55.736002757931772</v>
      </c>
      <c r="BE218" s="30">
        <v>1.01</v>
      </c>
      <c r="BF218" s="30">
        <f t="shared" ref="BF218:BG218" si="907">BF217</f>
        <v>8</v>
      </c>
      <c r="BG218" s="30">
        <f t="shared" si="907"/>
        <v>-6</v>
      </c>
      <c r="BH218" s="30">
        <f t="shared" si="822"/>
        <v>2.08</v>
      </c>
    </row>
    <row r="219" spans="38:60">
      <c r="AL219" s="30">
        <f t="shared" si="809"/>
        <v>-55.970427773477752</v>
      </c>
      <c r="AM219" s="30">
        <v>0.35099999999999998</v>
      </c>
      <c r="AN219" s="30">
        <f t="shared" ref="AN219:AO219" si="908">AN218</f>
        <v>10</v>
      </c>
      <c r="AO219" s="30">
        <f t="shared" si="908"/>
        <v>-5</v>
      </c>
      <c r="AP219" s="30">
        <f t="shared" si="824"/>
        <v>-1.4900000000000002</v>
      </c>
      <c r="AR219" s="30">
        <f t="shared" si="811"/>
        <v>-55.220427773477752</v>
      </c>
      <c r="AS219" s="30">
        <v>-8.8999999999999996E-2</v>
      </c>
      <c r="AT219" s="30">
        <f t="shared" ref="AT219:AU219" si="909">AT218</f>
        <v>8</v>
      </c>
      <c r="AU219" s="30">
        <f t="shared" si="909"/>
        <v>-10</v>
      </c>
      <c r="AV219" s="30">
        <f t="shared" si="819"/>
        <v>-10.712</v>
      </c>
      <c r="AX219" s="43">
        <f t="shared" si="813"/>
        <v>-55.220427773477752</v>
      </c>
      <c r="AY219" s="43"/>
      <c r="AZ219" s="43">
        <f t="shared" ref="AZ219:BA219" si="910">AZ218</f>
        <v>17</v>
      </c>
      <c r="BA219" s="43">
        <f t="shared" si="910"/>
        <v>-7.5</v>
      </c>
      <c r="BB219" s="43"/>
      <c r="BC219" s="55"/>
      <c r="BD219" s="54">
        <f t="shared" si="815"/>
        <v>-55.220427773477752</v>
      </c>
      <c r="BE219" s="30">
        <v>-0.83</v>
      </c>
      <c r="BF219" s="30">
        <f t="shared" ref="BF219:BG219" si="911">BF218</f>
        <v>8</v>
      </c>
      <c r="BG219" s="30">
        <f t="shared" si="911"/>
        <v>-6</v>
      </c>
      <c r="BH219" s="30">
        <f t="shared" si="822"/>
        <v>-12.64</v>
      </c>
    </row>
    <row r="220" spans="38:60">
      <c r="AL220" s="30">
        <f t="shared" si="809"/>
        <v>-55.454852789023732</v>
      </c>
      <c r="AM220" s="30">
        <v>0.377</v>
      </c>
      <c r="AN220" s="30">
        <f t="shared" ref="AN220:AO220" si="912">AN219</f>
        <v>10</v>
      </c>
      <c r="AO220" s="30">
        <f t="shared" si="912"/>
        <v>-5</v>
      </c>
      <c r="AP220" s="30">
        <f t="shared" si="824"/>
        <v>-1.23</v>
      </c>
      <c r="AR220" s="30">
        <f t="shared" si="811"/>
        <v>-54.704852789023732</v>
      </c>
      <c r="AS220" s="30">
        <v>1.0999999999999999E-2</v>
      </c>
      <c r="AT220" s="30">
        <f t="shared" ref="AT220:AU220" si="913">AT219</f>
        <v>8</v>
      </c>
      <c r="AU220" s="30">
        <f t="shared" si="913"/>
        <v>-10</v>
      </c>
      <c r="AV220" s="30">
        <f t="shared" si="819"/>
        <v>-9.9120000000000008</v>
      </c>
      <c r="AX220" s="43">
        <f t="shared" si="813"/>
        <v>-54.704852789023732</v>
      </c>
      <c r="AY220" s="43"/>
      <c r="AZ220" s="43">
        <f t="shared" ref="AZ220:BA220" si="914">AZ219</f>
        <v>17</v>
      </c>
      <c r="BA220" s="43">
        <f t="shared" si="914"/>
        <v>-7.5</v>
      </c>
      <c r="BB220" s="43"/>
      <c r="BC220" s="55"/>
      <c r="BD220" s="54">
        <f t="shared" si="815"/>
        <v>-54.704852789023732</v>
      </c>
      <c r="BE220" s="30">
        <v>0.22</v>
      </c>
      <c r="BF220" s="30">
        <f t="shared" ref="BF220:BG220" si="915">BF219</f>
        <v>8</v>
      </c>
      <c r="BG220" s="30">
        <f t="shared" si="915"/>
        <v>-6</v>
      </c>
      <c r="BH220" s="30">
        <f t="shared" si="822"/>
        <v>-4.24</v>
      </c>
    </row>
    <row r="221" spans="38:60">
      <c r="AL221" s="30">
        <f t="shared" si="809"/>
        <v>-54.939277804569713</v>
      </c>
      <c r="AM221" s="30">
        <v>0.223</v>
      </c>
      <c r="AN221" s="30">
        <f t="shared" ref="AN221:AO221" si="916">AN220</f>
        <v>10</v>
      </c>
      <c r="AO221" s="30">
        <f t="shared" si="916"/>
        <v>-5</v>
      </c>
      <c r="AP221" s="30">
        <f t="shared" si="824"/>
        <v>-2.77</v>
      </c>
      <c r="AR221" s="30">
        <f t="shared" si="811"/>
        <v>-54.189277804569713</v>
      </c>
      <c r="AS221" s="30">
        <v>0.33300000000000002</v>
      </c>
      <c r="AT221" s="30">
        <f t="shared" ref="AT221:AU221" si="917">AT220</f>
        <v>8</v>
      </c>
      <c r="AU221" s="30">
        <f t="shared" si="917"/>
        <v>-10</v>
      </c>
      <c r="AV221" s="30">
        <f t="shared" si="819"/>
        <v>-7.3360000000000003</v>
      </c>
      <c r="AX221" s="43">
        <f t="shared" si="813"/>
        <v>-54.189277804569713</v>
      </c>
      <c r="AY221" s="43"/>
      <c r="AZ221" s="43">
        <f t="shared" ref="AZ221:BA221" si="918">AZ220</f>
        <v>17</v>
      </c>
      <c r="BA221" s="43">
        <f t="shared" si="918"/>
        <v>-7.5</v>
      </c>
      <c r="BB221" s="43"/>
      <c r="BC221" s="55"/>
      <c r="BD221" s="54">
        <f t="shared" si="815"/>
        <v>-54.189277804569713</v>
      </c>
      <c r="BE221" s="30">
        <v>0.51</v>
      </c>
      <c r="BF221" s="30">
        <f t="shared" ref="BF221:BG221" si="919">BF220</f>
        <v>8</v>
      </c>
      <c r="BG221" s="30">
        <f t="shared" si="919"/>
        <v>-6</v>
      </c>
      <c r="BH221" s="30">
        <f t="shared" si="822"/>
        <v>-1.92</v>
      </c>
    </row>
    <row r="222" spans="38:60">
      <c r="AL222" s="30">
        <f t="shared" si="809"/>
        <v>-54.423702820115693</v>
      </c>
      <c r="AM222" s="30">
        <v>3.7999999999999999E-2</v>
      </c>
      <c r="AN222" s="30">
        <f t="shared" ref="AN222:AO222" si="920">AN221</f>
        <v>10</v>
      </c>
      <c r="AO222" s="30">
        <f t="shared" si="920"/>
        <v>-5</v>
      </c>
      <c r="AP222" s="30">
        <f t="shared" si="824"/>
        <v>-4.62</v>
      </c>
      <c r="AR222" s="30">
        <f t="shared" si="811"/>
        <v>-53.673702820115693</v>
      </c>
      <c r="AS222" s="30">
        <v>0.67800000000000005</v>
      </c>
      <c r="AT222" s="30">
        <f t="shared" ref="AT222:AU222" si="921">AT221</f>
        <v>8</v>
      </c>
      <c r="AU222" s="30">
        <f t="shared" si="921"/>
        <v>-10</v>
      </c>
      <c r="AV222" s="30">
        <f t="shared" si="819"/>
        <v>-4.5759999999999996</v>
      </c>
      <c r="AX222" s="43">
        <f t="shared" si="813"/>
        <v>-53.673702820115693</v>
      </c>
      <c r="AY222" s="43"/>
      <c r="AZ222" s="43">
        <f t="shared" ref="AZ222:BA222" si="922">AZ221</f>
        <v>17</v>
      </c>
      <c r="BA222" s="43">
        <f t="shared" si="922"/>
        <v>-7.5</v>
      </c>
      <c r="BB222" s="43"/>
      <c r="BC222" s="55"/>
      <c r="BD222" s="54">
        <f t="shared" si="815"/>
        <v>-53.673702820115693</v>
      </c>
      <c r="BE222" s="30">
        <v>-0.11</v>
      </c>
      <c r="BF222" s="30">
        <f t="shared" ref="BF222:BG222" si="923">BF221</f>
        <v>8</v>
      </c>
      <c r="BG222" s="30">
        <f t="shared" si="923"/>
        <v>-6</v>
      </c>
      <c r="BH222" s="30">
        <f t="shared" si="822"/>
        <v>-6.88</v>
      </c>
    </row>
    <row r="223" spans="38:60">
      <c r="AL223" s="30">
        <f t="shared" si="809"/>
        <v>-53.908127835661674</v>
      </c>
      <c r="AM223" s="30">
        <v>-9.1999999999999998E-2</v>
      </c>
      <c r="AN223" s="30">
        <f t="shared" ref="AN223:AO223" si="924">AN222</f>
        <v>10</v>
      </c>
      <c r="AO223" s="30">
        <f t="shared" si="924"/>
        <v>-5</v>
      </c>
      <c r="AP223" s="30">
        <f t="shared" si="824"/>
        <v>-5.92</v>
      </c>
      <c r="AR223" s="30">
        <f t="shared" si="811"/>
        <v>-53.158127835661674</v>
      </c>
      <c r="AS223" s="30">
        <v>0.57799999999999996</v>
      </c>
      <c r="AT223" s="30">
        <f t="shared" ref="AT223:AU223" si="925">AT222</f>
        <v>8</v>
      </c>
      <c r="AU223" s="30">
        <f t="shared" si="925"/>
        <v>-10</v>
      </c>
      <c r="AV223" s="30">
        <f t="shared" si="819"/>
        <v>-5.3760000000000003</v>
      </c>
      <c r="AX223" s="43">
        <f t="shared" si="813"/>
        <v>-53.158127835661674</v>
      </c>
      <c r="AY223" s="43"/>
      <c r="AZ223" s="43">
        <f t="shared" ref="AZ223:BA223" si="926">AZ222</f>
        <v>17</v>
      </c>
      <c r="BA223" s="43">
        <f t="shared" si="926"/>
        <v>-7.5</v>
      </c>
      <c r="BB223" s="43"/>
      <c r="BC223" s="55"/>
      <c r="BD223" s="54">
        <f t="shared" si="815"/>
        <v>-53.158127835661674</v>
      </c>
      <c r="BE223" s="30">
        <v>-0.42</v>
      </c>
      <c r="BF223" s="30">
        <f t="shared" ref="BF223:BG223" si="927">BF222</f>
        <v>8</v>
      </c>
      <c r="BG223" s="30">
        <f t="shared" si="927"/>
        <v>-6</v>
      </c>
      <c r="BH223" s="30">
        <f t="shared" si="822"/>
        <v>-9.36</v>
      </c>
    </row>
    <row r="224" spans="38:60">
      <c r="AL224" s="30">
        <f t="shared" si="809"/>
        <v>-53.392552851207654</v>
      </c>
      <c r="AM224" s="30">
        <v>-0.122</v>
      </c>
      <c r="AN224" s="30">
        <f t="shared" ref="AN224:AO224" si="928">AN223</f>
        <v>10</v>
      </c>
      <c r="AO224" s="30">
        <f t="shared" si="928"/>
        <v>-5</v>
      </c>
      <c r="AP224" s="30">
        <f t="shared" si="824"/>
        <v>-6.22</v>
      </c>
      <c r="AR224" s="30">
        <f t="shared" si="811"/>
        <v>-52.642552851207654</v>
      </c>
      <c r="AS224" s="30">
        <v>0.24399999999999999</v>
      </c>
      <c r="AT224" s="30">
        <f t="shared" ref="AT224:AU224" si="929">AT223</f>
        <v>8</v>
      </c>
      <c r="AU224" s="30">
        <f t="shared" si="929"/>
        <v>-10</v>
      </c>
      <c r="AV224" s="30">
        <f t="shared" si="819"/>
        <v>-8.048</v>
      </c>
      <c r="AX224" s="43">
        <f t="shared" si="813"/>
        <v>-52.642552851207654</v>
      </c>
      <c r="AY224" s="43"/>
      <c r="AZ224" s="43">
        <f t="shared" ref="AZ224:BA224" si="930">AZ223</f>
        <v>17</v>
      </c>
      <c r="BA224" s="43">
        <f t="shared" si="930"/>
        <v>-7.5</v>
      </c>
      <c r="BB224" s="43"/>
      <c r="BC224" s="55"/>
      <c r="BD224" s="54">
        <f t="shared" si="815"/>
        <v>-52.642552851207654</v>
      </c>
      <c r="BE224" s="30">
        <v>0.03</v>
      </c>
      <c r="BF224" s="30">
        <f t="shared" ref="BF224:BG224" si="931">BF223</f>
        <v>8</v>
      </c>
      <c r="BG224" s="30">
        <f t="shared" si="931"/>
        <v>-6</v>
      </c>
      <c r="BH224" s="30">
        <f t="shared" si="822"/>
        <v>-5.76</v>
      </c>
    </row>
    <row r="225" spans="38:60">
      <c r="AL225" s="30">
        <f t="shared" si="809"/>
        <v>-52.876977866753634</v>
      </c>
      <c r="AM225" s="30">
        <v>-0.158</v>
      </c>
      <c r="AN225" s="30">
        <f t="shared" ref="AN225:AO225" si="932">AN224</f>
        <v>10</v>
      </c>
      <c r="AO225" s="30">
        <f t="shared" si="932"/>
        <v>-5</v>
      </c>
      <c r="AP225" s="30">
        <f t="shared" si="824"/>
        <v>-6.58</v>
      </c>
      <c r="AR225" s="30">
        <f t="shared" si="811"/>
        <v>-52.126977866753634</v>
      </c>
      <c r="AS225" s="30">
        <v>-0.2</v>
      </c>
      <c r="AT225" s="30">
        <f t="shared" ref="AT225:AU225" si="933">AT224</f>
        <v>8</v>
      </c>
      <c r="AU225" s="30">
        <f t="shared" si="933"/>
        <v>-10</v>
      </c>
      <c r="AV225" s="30">
        <f t="shared" si="819"/>
        <v>-11.6</v>
      </c>
      <c r="AX225" s="43">
        <f t="shared" si="813"/>
        <v>-52.126977866753634</v>
      </c>
      <c r="AY225" s="43"/>
      <c r="AZ225" s="43">
        <f t="shared" ref="AZ225:BA225" si="934">AZ224</f>
        <v>17</v>
      </c>
      <c r="BA225" s="43">
        <f t="shared" si="934"/>
        <v>-7.5</v>
      </c>
      <c r="BB225" s="43"/>
      <c r="BC225" s="55"/>
      <c r="BD225" s="54">
        <f t="shared" si="815"/>
        <v>-52.126977866753634</v>
      </c>
      <c r="BE225" s="30">
        <v>-0.1</v>
      </c>
      <c r="BF225" s="30">
        <f t="shared" ref="BF225:BG225" si="935">BF224</f>
        <v>8</v>
      </c>
      <c r="BG225" s="30">
        <f t="shared" si="935"/>
        <v>-6</v>
      </c>
      <c r="BH225" s="30">
        <f t="shared" si="822"/>
        <v>-6.8</v>
      </c>
    </row>
    <row r="226" spans="38:60">
      <c r="AL226" s="30">
        <f t="shared" si="809"/>
        <v>-52.361402882299615</v>
      </c>
      <c r="AM226" s="30">
        <v>-4.7E-2</v>
      </c>
      <c r="AN226" s="30">
        <f t="shared" ref="AN226:AO226" si="936">AN225</f>
        <v>10</v>
      </c>
      <c r="AO226" s="30">
        <f t="shared" si="936"/>
        <v>-5</v>
      </c>
      <c r="AP226" s="30">
        <f t="shared" si="824"/>
        <v>-5.47</v>
      </c>
      <c r="AR226" s="30">
        <f t="shared" si="811"/>
        <v>-51.611402882299615</v>
      </c>
      <c r="AS226" s="30">
        <v>-0.183</v>
      </c>
      <c r="AT226" s="30">
        <f t="shared" ref="AT226:AU226" si="937">AT225</f>
        <v>8</v>
      </c>
      <c r="AU226" s="30">
        <f t="shared" si="937"/>
        <v>-10</v>
      </c>
      <c r="AV226" s="30">
        <f t="shared" si="819"/>
        <v>-11.464</v>
      </c>
      <c r="AX226" s="43">
        <f t="shared" si="813"/>
        <v>-51.611402882299615</v>
      </c>
      <c r="AY226" s="43"/>
      <c r="AZ226" s="43">
        <f t="shared" ref="AZ226:BA226" si="938">AZ225</f>
        <v>17</v>
      </c>
      <c r="BA226" s="43">
        <f t="shared" si="938"/>
        <v>-7.5</v>
      </c>
      <c r="BB226" s="43"/>
      <c r="BC226" s="55"/>
      <c r="BD226" s="54">
        <f t="shared" si="815"/>
        <v>-51.611402882299615</v>
      </c>
      <c r="BE226" s="30">
        <v>0.05</v>
      </c>
      <c r="BF226" s="30">
        <f t="shared" ref="BF226:BG226" si="939">BF225</f>
        <v>8</v>
      </c>
      <c r="BG226" s="30">
        <f t="shared" si="939"/>
        <v>-6</v>
      </c>
      <c r="BH226" s="30">
        <f t="shared" si="822"/>
        <v>-5.6</v>
      </c>
    </row>
    <row r="227" spans="38:60">
      <c r="AL227" s="30">
        <f t="shared" si="809"/>
        <v>-51.845827897845595</v>
      </c>
      <c r="AM227" s="30">
        <v>3.5999999999999997E-2</v>
      </c>
      <c r="AN227" s="30">
        <f t="shared" ref="AN227:AO227" si="940">AN226</f>
        <v>10</v>
      </c>
      <c r="AO227" s="30">
        <f t="shared" si="940"/>
        <v>-5</v>
      </c>
      <c r="AP227" s="30">
        <f t="shared" si="824"/>
        <v>-4.6399999999999997</v>
      </c>
      <c r="AR227" s="30">
        <f t="shared" si="811"/>
        <v>-51.095827897845595</v>
      </c>
      <c r="AS227" s="30">
        <v>-0.32800000000000001</v>
      </c>
      <c r="AT227" s="30">
        <f t="shared" ref="AT227:AU227" si="941">AT226</f>
        <v>8</v>
      </c>
      <c r="AU227" s="30">
        <f t="shared" si="941"/>
        <v>-10</v>
      </c>
      <c r="AV227" s="30">
        <f t="shared" si="819"/>
        <v>-12.624000000000001</v>
      </c>
      <c r="AX227" s="43">
        <f t="shared" si="813"/>
        <v>-51.095827897845595</v>
      </c>
      <c r="AY227" s="43"/>
      <c r="AZ227" s="43">
        <f t="shared" ref="AZ227:BA227" si="942">AZ226</f>
        <v>17</v>
      </c>
      <c r="BA227" s="43">
        <f t="shared" si="942"/>
        <v>-7.5</v>
      </c>
      <c r="BB227" s="43"/>
      <c r="BC227" s="55"/>
      <c r="BD227" s="54">
        <f t="shared" si="815"/>
        <v>-51.095827897845595</v>
      </c>
      <c r="BE227" s="30">
        <v>-0.05</v>
      </c>
      <c r="BF227" s="30">
        <f t="shared" ref="BF227:BG227" si="943">BF226</f>
        <v>8</v>
      </c>
      <c r="BG227" s="30">
        <f t="shared" si="943"/>
        <v>-6</v>
      </c>
      <c r="BH227" s="30">
        <f t="shared" si="822"/>
        <v>-6.4</v>
      </c>
    </row>
    <row r="228" spans="38:60">
      <c r="AL228" s="30">
        <f t="shared" si="809"/>
        <v>-51.330252913391575</v>
      </c>
      <c r="AM228" s="30">
        <v>0.127</v>
      </c>
      <c r="AN228" s="30">
        <f t="shared" ref="AN228:AO228" si="944">AN227</f>
        <v>10</v>
      </c>
      <c r="AO228" s="30">
        <f t="shared" si="944"/>
        <v>-5</v>
      </c>
      <c r="AP228" s="30">
        <f t="shared" si="824"/>
        <v>-3.73</v>
      </c>
      <c r="AR228" s="30">
        <f t="shared" si="811"/>
        <v>-50.580252913391575</v>
      </c>
      <c r="AS228" s="30">
        <v>-0.128</v>
      </c>
      <c r="AT228" s="30">
        <f t="shared" ref="AT228:AU228" si="945">AT227</f>
        <v>8</v>
      </c>
      <c r="AU228" s="30">
        <f t="shared" si="945"/>
        <v>-10</v>
      </c>
      <c r="AV228" s="30">
        <f t="shared" si="819"/>
        <v>-11.024000000000001</v>
      </c>
      <c r="AX228" s="43">
        <f t="shared" si="813"/>
        <v>-50.580252913391575</v>
      </c>
      <c r="AY228" s="43"/>
      <c r="AZ228" s="43">
        <f t="shared" ref="AZ228:BA228" si="946">AZ227</f>
        <v>17</v>
      </c>
      <c r="BA228" s="43">
        <f t="shared" si="946"/>
        <v>-7.5</v>
      </c>
      <c r="BB228" s="43"/>
      <c r="BC228" s="55"/>
      <c r="BD228" s="54">
        <f t="shared" si="815"/>
        <v>-50.580252913391575</v>
      </c>
      <c r="BE228" s="30">
        <v>-0.01</v>
      </c>
      <c r="BF228" s="30">
        <f t="shared" ref="BF228:BG228" si="947">BF227</f>
        <v>8</v>
      </c>
      <c r="BG228" s="30">
        <f t="shared" si="947"/>
        <v>-6</v>
      </c>
      <c r="BH228" s="30">
        <f t="shared" si="822"/>
        <v>-6.08</v>
      </c>
    </row>
    <row r="229" spans="38:60">
      <c r="AL229" s="30">
        <f t="shared" si="809"/>
        <v>-50.814677928937556</v>
      </c>
      <c r="AM229" s="30">
        <v>0.107</v>
      </c>
      <c r="AN229" s="30">
        <f t="shared" ref="AN229:AO229" si="948">AN228</f>
        <v>10</v>
      </c>
      <c r="AO229" s="30">
        <f t="shared" si="948"/>
        <v>-5</v>
      </c>
      <c r="AP229" s="30">
        <f t="shared" si="824"/>
        <v>-3.9299999999999997</v>
      </c>
      <c r="AR229" s="30">
        <f t="shared" si="811"/>
        <v>-50.064677928937556</v>
      </c>
      <c r="AS229" s="30">
        <v>-0.122</v>
      </c>
      <c r="AT229" s="30">
        <f t="shared" ref="AT229:AU229" si="949">AT228</f>
        <v>8</v>
      </c>
      <c r="AU229" s="30">
        <f t="shared" si="949"/>
        <v>-10</v>
      </c>
      <c r="AV229" s="30">
        <f t="shared" si="819"/>
        <v>-10.975999999999999</v>
      </c>
      <c r="AX229" s="43">
        <f t="shared" si="813"/>
        <v>-50.064677928937556</v>
      </c>
      <c r="AY229" s="57">
        <v>0.47499999999999998</v>
      </c>
      <c r="AZ229" s="43">
        <f t="shared" ref="AZ229:BA229" si="950">AZ228</f>
        <v>17</v>
      </c>
      <c r="BA229" s="43">
        <f t="shared" si="950"/>
        <v>-7.5</v>
      </c>
      <c r="BB229" s="43">
        <f t="shared" ref="BB229:BB260" si="951">(AY229*AZ229) + BA229</f>
        <v>0.57499999999999929</v>
      </c>
      <c r="BC229" s="55"/>
      <c r="BD229" s="54">
        <f t="shared" si="815"/>
        <v>-50.064677928937556</v>
      </c>
      <c r="BE229" s="30">
        <v>0.12</v>
      </c>
      <c r="BF229" s="30">
        <f t="shared" ref="BF229:BG229" si="952">BF228</f>
        <v>8</v>
      </c>
      <c r="BG229" s="30">
        <f t="shared" si="952"/>
        <v>-6</v>
      </c>
      <c r="BH229" s="30">
        <f t="shared" si="822"/>
        <v>-5.04</v>
      </c>
    </row>
    <row r="230" spans="38:60">
      <c r="AL230" s="30">
        <f t="shared" si="809"/>
        <v>-50.299102944483536</v>
      </c>
      <c r="AM230" s="30">
        <v>7.0000000000000007E-2</v>
      </c>
      <c r="AN230" s="30">
        <f t="shared" ref="AN230:AO230" si="953">AN229</f>
        <v>10</v>
      </c>
      <c r="AO230" s="30">
        <f t="shared" si="953"/>
        <v>-5</v>
      </c>
      <c r="AP230" s="30">
        <f t="shared" si="824"/>
        <v>-4.3</v>
      </c>
      <c r="AR230" s="30">
        <f t="shared" si="811"/>
        <v>-49.549102944483536</v>
      </c>
      <c r="AS230" s="30">
        <v>0.1</v>
      </c>
      <c r="AT230" s="30">
        <f t="shared" ref="AT230:AU230" si="954">AT229</f>
        <v>8</v>
      </c>
      <c r="AU230" s="30">
        <f t="shared" si="954"/>
        <v>-10</v>
      </c>
      <c r="AV230" s="30">
        <f t="shared" si="819"/>
        <v>-9.1999999999999993</v>
      </c>
      <c r="AX230" s="43">
        <f t="shared" si="813"/>
        <v>-49.549102944483536</v>
      </c>
      <c r="AY230" s="57">
        <v>0.40100000000000002</v>
      </c>
      <c r="AZ230" s="43">
        <f t="shared" ref="AZ230:BA230" si="955">AZ229</f>
        <v>17</v>
      </c>
      <c r="BA230" s="43">
        <f t="shared" si="955"/>
        <v>-7.5</v>
      </c>
      <c r="BB230" s="43">
        <f t="shared" si="951"/>
        <v>-0.68299999999999983</v>
      </c>
      <c r="BC230" s="55"/>
      <c r="BD230" s="54">
        <f t="shared" si="815"/>
        <v>-49.549102944483536</v>
      </c>
      <c r="BE230" s="30">
        <v>-0.09</v>
      </c>
      <c r="BF230" s="30">
        <f t="shared" ref="BF230:BG230" si="956">BF229</f>
        <v>8</v>
      </c>
      <c r="BG230" s="30">
        <f t="shared" si="956"/>
        <v>-6</v>
      </c>
      <c r="BH230" s="30">
        <f t="shared" si="822"/>
        <v>-6.72</v>
      </c>
    </row>
    <row r="231" spans="38:60">
      <c r="AL231" s="30">
        <f t="shared" si="809"/>
        <v>-49.783527960029517</v>
      </c>
      <c r="AM231" s="30">
        <v>6.2E-2</v>
      </c>
      <c r="AN231" s="30">
        <f t="shared" ref="AN231:AO231" si="957">AN230</f>
        <v>10</v>
      </c>
      <c r="AO231" s="30">
        <f t="shared" si="957"/>
        <v>-5</v>
      </c>
      <c r="AP231" s="30">
        <f t="shared" si="824"/>
        <v>-4.38</v>
      </c>
      <c r="AR231" s="30">
        <f t="shared" si="811"/>
        <v>-49.033527960029517</v>
      </c>
      <c r="AS231" s="30">
        <v>-1.0999999999999999E-2</v>
      </c>
      <c r="AT231" s="30">
        <f t="shared" ref="AT231:AU231" si="958">AT230</f>
        <v>8</v>
      </c>
      <c r="AU231" s="30">
        <f t="shared" si="958"/>
        <v>-10</v>
      </c>
      <c r="AV231" s="30">
        <f t="shared" si="819"/>
        <v>-10.087999999999999</v>
      </c>
      <c r="AX231" s="43">
        <f t="shared" si="813"/>
        <v>-49.033527960029517</v>
      </c>
      <c r="AY231" s="57">
        <v>0.112</v>
      </c>
      <c r="AZ231" s="43">
        <f t="shared" ref="AZ231:BA231" si="959">AZ230</f>
        <v>17</v>
      </c>
      <c r="BA231" s="43">
        <f t="shared" si="959"/>
        <v>-7.5</v>
      </c>
      <c r="BB231" s="43">
        <f t="shared" si="951"/>
        <v>-5.5960000000000001</v>
      </c>
      <c r="BC231" s="55"/>
      <c r="BD231" s="54">
        <f t="shared" si="815"/>
        <v>-49.033527960029517</v>
      </c>
      <c r="BE231" s="30">
        <v>0.41</v>
      </c>
      <c r="BF231" s="30">
        <f t="shared" ref="BF231:BG231" si="960">BF230</f>
        <v>8</v>
      </c>
      <c r="BG231" s="30">
        <f t="shared" si="960"/>
        <v>-6</v>
      </c>
      <c r="BH231" s="30">
        <f t="shared" si="822"/>
        <v>-2.72</v>
      </c>
    </row>
    <row r="232" spans="38:60">
      <c r="AL232" s="30">
        <f t="shared" si="809"/>
        <v>-49.267952975575497</v>
      </c>
      <c r="AM232" s="30">
        <v>-0.108</v>
      </c>
      <c r="AN232" s="30">
        <f t="shared" ref="AN232:AO232" si="961">AN231</f>
        <v>10</v>
      </c>
      <c r="AO232" s="30">
        <f t="shared" si="961"/>
        <v>-5</v>
      </c>
      <c r="AP232" s="30">
        <f t="shared" si="824"/>
        <v>-6.08</v>
      </c>
      <c r="AR232" s="30">
        <f t="shared" si="811"/>
        <v>-48.517952975575497</v>
      </c>
      <c r="AS232" s="30">
        <v>-0.217</v>
      </c>
      <c r="AT232" s="30">
        <f t="shared" ref="AT232:AU232" si="962">AT231</f>
        <v>8</v>
      </c>
      <c r="AU232" s="30">
        <f t="shared" si="962"/>
        <v>-10</v>
      </c>
      <c r="AV232" s="30">
        <f t="shared" si="819"/>
        <v>-11.736000000000001</v>
      </c>
      <c r="AX232" s="43">
        <f t="shared" si="813"/>
        <v>-48.517952975575497</v>
      </c>
      <c r="AY232" s="57">
        <v>-0.33600000000000002</v>
      </c>
      <c r="AZ232" s="43">
        <f t="shared" ref="AZ232:BA232" si="963">AZ231</f>
        <v>17</v>
      </c>
      <c r="BA232" s="43">
        <f t="shared" si="963"/>
        <v>-7.5</v>
      </c>
      <c r="BB232" s="43">
        <f t="shared" si="951"/>
        <v>-13.212</v>
      </c>
      <c r="BC232" s="55"/>
      <c r="BD232" s="54">
        <f t="shared" si="815"/>
        <v>-48.517952975575497</v>
      </c>
      <c r="BE232" s="30">
        <v>-0.75</v>
      </c>
      <c r="BF232" s="30">
        <f t="shared" ref="BF232:BG232" si="964">BF231</f>
        <v>8</v>
      </c>
      <c r="BG232" s="30">
        <f t="shared" si="964"/>
        <v>-6</v>
      </c>
      <c r="BH232" s="30">
        <f t="shared" si="822"/>
        <v>-12</v>
      </c>
    </row>
    <row r="233" spans="38:60">
      <c r="AL233" s="30">
        <f t="shared" si="809"/>
        <v>-48.752377991121477</v>
      </c>
      <c r="AM233" s="30">
        <v>-0.223</v>
      </c>
      <c r="AN233" s="30">
        <f t="shared" ref="AN233:AO233" si="965">AN232</f>
        <v>10</v>
      </c>
      <c r="AO233" s="30">
        <f t="shared" si="965"/>
        <v>-5</v>
      </c>
      <c r="AP233" s="30">
        <f t="shared" si="824"/>
        <v>-7.23</v>
      </c>
      <c r="AR233" s="30">
        <f t="shared" si="811"/>
        <v>-48.002377991121477</v>
      </c>
      <c r="AS233" s="30">
        <v>-0.11700000000000001</v>
      </c>
      <c r="AT233" s="30">
        <f t="shared" ref="AT233:AU233" si="966">AT232</f>
        <v>8</v>
      </c>
      <c r="AU233" s="30">
        <f t="shared" si="966"/>
        <v>-10</v>
      </c>
      <c r="AV233" s="30">
        <f t="shared" si="819"/>
        <v>-10.936</v>
      </c>
      <c r="AX233" s="43">
        <f t="shared" si="813"/>
        <v>-48.002377991121477</v>
      </c>
      <c r="AY233" s="57">
        <v>-0.42299999999999999</v>
      </c>
      <c r="AZ233" s="43">
        <f t="shared" ref="AZ233:BA233" si="967">AZ232</f>
        <v>17</v>
      </c>
      <c r="BA233" s="43">
        <f t="shared" si="967"/>
        <v>-7.5</v>
      </c>
      <c r="BB233" s="43">
        <f t="shared" si="951"/>
        <v>-14.690999999999999</v>
      </c>
      <c r="BC233" s="55"/>
      <c r="BD233" s="54">
        <f t="shared" si="815"/>
        <v>-48.002377991121477</v>
      </c>
      <c r="BE233" s="30">
        <v>0.45</v>
      </c>
      <c r="BF233" s="30">
        <f t="shared" ref="BF233:BG233" si="968">BF232</f>
        <v>8</v>
      </c>
      <c r="BG233" s="30">
        <f t="shared" si="968"/>
        <v>-6</v>
      </c>
      <c r="BH233" s="30">
        <f t="shared" si="822"/>
        <v>-2.4</v>
      </c>
    </row>
    <row r="234" spans="38:60">
      <c r="AL234" s="30">
        <f t="shared" si="809"/>
        <v>-48.236803006667458</v>
      </c>
      <c r="AM234" s="30">
        <v>-0.315</v>
      </c>
      <c r="AN234" s="30">
        <f t="shared" ref="AN234:AO234" si="969">AN233</f>
        <v>10</v>
      </c>
      <c r="AO234" s="30">
        <f t="shared" si="969"/>
        <v>-5</v>
      </c>
      <c r="AP234" s="30">
        <f t="shared" si="824"/>
        <v>-8.15</v>
      </c>
      <c r="AR234" s="30">
        <f t="shared" si="811"/>
        <v>-47.486803006667458</v>
      </c>
      <c r="AS234" s="30">
        <v>-6.0000000000000001E-3</v>
      </c>
      <c r="AT234" s="30">
        <f t="shared" ref="AT234:AU234" si="970">AT233</f>
        <v>8</v>
      </c>
      <c r="AU234" s="30">
        <f t="shared" si="970"/>
        <v>-10</v>
      </c>
      <c r="AV234" s="30">
        <f t="shared" si="819"/>
        <v>-10.048</v>
      </c>
      <c r="AX234" s="43">
        <f t="shared" si="813"/>
        <v>-47.486803006667458</v>
      </c>
      <c r="AY234" s="57">
        <v>-0.373</v>
      </c>
      <c r="AZ234" s="43">
        <f t="shared" ref="AZ234:BA234" si="971">AZ233</f>
        <v>17</v>
      </c>
      <c r="BA234" s="43">
        <f t="shared" si="971"/>
        <v>-7.5</v>
      </c>
      <c r="BB234" s="43">
        <f t="shared" si="951"/>
        <v>-13.841000000000001</v>
      </c>
      <c r="BC234" s="55"/>
      <c r="BD234" s="54">
        <f t="shared" si="815"/>
        <v>-47.486803006667458</v>
      </c>
      <c r="BE234" s="30">
        <v>0.57999999999999996</v>
      </c>
      <c r="BF234" s="30">
        <f t="shared" ref="BF234:BG234" si="972">BF233</f>
        <v>8</v>
      </c>
      <c r="BG234" s="30">
        <f t="shared" si="972"/>
        <v>-6</v>
      </c>
      <c r="BH234" s="30">
        <f t="shared" si="822"/>
        <v>-1.3600000000000003</v>
      </c>
    </row>
    <row r="235" spans="38:60">
      <c r="AL235" s="30">
        <f t="shared" si="809"/>
        <v>-47.721228022213438</v>
      </c>
      <c r="AM235" s="30">
        <v>-0.113</v>
      </c>
      <c r="AN235" s="30">
        <f t="shared" ref="AN235:AO235" si="973">AN234</f>
        <v>10</v>
      </c>
      <c r="AO235" s="30">
        <f t="shared" si="973"/>
        <v>-5</v>
      </c>
      <c r="AP235" s="30">
        <f t="shared" si="824"/>
        <v>-6.13</v>
      </c>
      <c r="AR235" s="30">
        <f t="shared" si="811"/>
        <v>-46.971228022213438</v>
      </c>
      <c r="AS235" s="30">
        <v>0.4</v>
      </c>
      <c r="AT235" s="30">
        <f t="shared" ref="AT235:AU235" si="974">AT234</f>
        <v>8</v>
      </c>
      <c r="AU235" s="30">
        <f t="shared" si="974"/>
        <v>-10</v>
      </c>
      <c r="AV235" s="30">
        <f t="shared" si="819"/>
        <v>-6.8</v>
      </c>
      <c r="AX235" s="43">
        <f t="shared" si="813"/>
        <v>-46.971228022213438</v>
      </c>
      <c r="AY235" s="57">
        <v>-7.4999999999999997E-2</v>
      </c>
      <c r="AZ235" s="43">
        <f t="shared" ref="AZ235:BA235" si="975">AZ234</f>
        <v>17</v>
      </c>
      <c r="BA235" s="43">
        <f t="shared" si="975"/>
        <v>-7.5</v>
      </c>
      <c r="BB235" s="43">
        <f t="shared" si="951"/>
        <v>-8.7750000000000004</v>
      </c>
      <c r="BC235" s="55"/>
      <c r="BD235" s="54">
        <f t="shared" si="815"/>
        <v>-46.971228022213438</v>
      </c>
      <c r="BE235" s="30">
        <v>-0.09</v>
      </c>
      <c r="BF235" s="30">
        <f t="shared" ref="BF235:BG235" si="976">BF234</f>
        <v>8</v>
      </c>
      <c r="BG235" s="30">
        <f t="shared" si="976"/>
        <v>-6</v>
      </c>
      <c r="BH235" s="30">
        <f t="shared" si="822"/>
        <v>-6.72</v>
      </c>
    </row>
    <row r="236" spans="38:60">
      <c r="AL236" s="30">
        <f t="shared" si="809"/>
        <v>-47.205653037759419</v>
      </c>
      <c r="AM236" s="30">
        <v>2.5000000000000001E-2</v>
      </c>
      <c r="AN236" s="30">
        <f t="shared" ref="AN236:AO236" si="977">AN235</f>
        <v>10</v>
      </c>
      <c r="AO236" s="30">
        <f t="shared" si="977"/>
        <v>-5</v>
      </c>
      <c r="AP236" s="30">
        <f t="shared" si="824"/>
        <v>-4.75</v>
      </c>
      <c r="AR236" s="30">
        <f t="shared" si="811"/>
        <v>-46.455653037759419</v>
      </c>
      <c r="AS236" s="30">
        <v>8.8999999999999996E-2</v>
      </c>
      <c r="AT236" s="30">
        <f t="shared" ref="AT236:AU236" si="978">AT235</f>
        <v>8</v>
      </c>
      <c r="AU236" s="30">
        <f t="shared" si="978"/>
        <v>-10</v>
      </c>
      <c r="AV236" s="30">
        <f t="shared" si="819"/>
        <v>-9.2880000000000003</v>
      </c>
      <c r="AX236" s="43">
        <f t="shared" si="813"/>
        <v>-46.455653037759419</v>
      </c>
      <c r="AY236" s="57">
        <v>6.2E-2</v>
      </c>
      <c r="AZ236" s="43">
        <f t="shared" ref="AZ236:BA236" si="979">AZ235</f>
        <v>17</v>
      </c>
      <c r="BA236" s="43">
        <f t="shared" si="979"/>
        <v>-7.5</v>
      </c>
      <c r="BB236" s="43">
        <f t="shared" si="951"/>
        <v>-6.4459999999999997</v>
      </c>
      <c r="BC236" s="55"/>
      <c r="BD236" s="54">
        <f t="shared" si="815"/>
        <v>-46.455653037759419</v>
      </c>
      <c r="BE236" s="30">
        <v>-0.75</v>
      </c>
      <c r="BF236" s="30">
        <f t="shared" ref="BF236:BG236" si="980">BF235</f>
        <v>8</v>
      </c>
      <c r="BG236" s="30">
        <f t="shared" si="980"/>
        <v>-6</v>
      </c>
      <c r="BH236" s="30">
        <f t="shared" si="822"/>
        <v>-12</v>
      </c>
    </row>
    <row r="237" spans="38:60">
      <c r="AL237" s="30">
        <f t="shared" si="809"/>
        <v>-46.690078053305399</v>
      </c>
      <c r="AM237" s="30">
        <v>9.1999999999999998E-2</v>
      </c>
      <c r="AN237" s="30">
        <f t="shared" ref="AN237:AO237" si="981">AN236</f>
        <v>10</v>
      </c>
      <c r="AO237" s="30">
        <f t="shared" si="981"/>
        <v>-5</v>
      </c>
      <c r="AP237" s="30">
        <f t="shared" si="824"/>
        <v>-4.08</v>
      </c>
      <c r="AR237" s="30">
        <f t="shared" si="811"/>
        <v>-45.940078053305399</v>
      </c>
      <c r="AS237" s="30">
        <v>-3.3000000000000002E-2</v>
      </c>
      <c r="AT237" s="30">
        <f t="shared" ref="AT237:AU237" si="982">AT236</f>
        <v>8</v>
      </c>
      <c r="AU237" s="30">
        <f t="shared" si="982"/>
        <v>-10</v>
      </c>
      <c r="AV237" s="30">
        <f t="shared" si="819"/>
        <v>-10.263999999999999</v>
      </c>
      <c r="AX237" s="43">
        <f t="shared" si="813"/>
        <v>-45.940078053305399</v>
      </c>
      <c r="AY237" s="57">
        <v>0.04</v>
      </c>
      <c r="AZ237" s="43">
        <f t="shared" ref="AZ237:BA237" si="983">AZ236</f>
        <v>17</v>
      </c>
      <c r="BA237" s="43">
        <f t="shared" si="983"/>
        <v>-7.5</v>
      </c>
      <c r="BB237" s="43">
        <f t="shared" si="951"/>
        <v>-6.82</v>
      </c>
      <c r="BC237" s="55"/>
      <c r="BD237" s="54">
        <f t="shared" si="815"/>
        <v>-45.940078053305399</v>
      </c>
      <c r="BE237" s="30">
        <v>-0.11</v>
      </c>
      <c r="BF237" s="30">
        <f t="shared" ref="BF237:BG237" si="984">BF236</f>
        <v>8</v>
      </c>
      <c r="BG237" s="30">
        <f t="shared" si="984"/>
        <v>-6</v>
      </c>
      <c r="BH237" s="30">
        <f t="shared" si="822"/>
        <v>-6.88</v>
      </c>
    </row>
    <row r="238" spans="38:60">
      <c r="AL238" s="30">
        <f t="shared" si="809"/>
        <v>-46.174503068851379</v>
      </c>
      <c r="AM238" s="30">
        <v>2.7E-2</v>
      </c>
      <c r="AN238" s="30">
        <f t="shared" ref="AN238:AO238" si="985">AN237</f>
        <v>10</v>
      </c>
      <c r="AO238" s="30">
        <f t="shared" si="985"/>
        <v>-5</v>
      </c>
      <c r="AP238" s="30">
        <f t="shared" si="824"/>
        <v>-4.7300000000000004</v>
      </c>
      <c r="AR238" s="30">
        <f t="shared" si="811"/>
        <v>-45.424503068851379</v>
      </c>
      <c r="AS238" s="30">
        <v>-0.38900000000000001</v>
      </c>
      <c r="AT238" s="30">
        <f t="shared" ref="AT238:AU238" si="986">AT237</f>
        <v>8</v>
      </c>
      <c r="AU238" s="30">
        <f t="shared" si="986"/>
        <v>-10</v>
      </c>
      <c r="AV238" s="30">
        <f t="shared" si="819"/>
        <v>-13.112</v>
      </c>
      <c r="AX238" s="43">
        <f t="shared" si="813"/>
        <v>-45.424503068851379</v>
      </c>
      <c r="AY238" s="57">
        <v>-2.1000000000000001E-2</v>
      </c>
      <c r="AZ238" s="43">
        <f t="shared" ref="AZ238:BA238" si="987">AZ237</f>
        <v>17</v>
      </c>
      <c r="BA238" s="43">
        <f t="shared" si="987"/>
        <v>-7.5</v>
      </c>
      <c r="BB238" s="43">
        <f t="shared" si="951"/>
        <v>-7.8570000000000002</v>
      </c>
      <c r="BC238" s="55"/>
      <c r="BD238" s="54">
        <f t="shared" si="815"/>
        <v>-45.424503068851379</v>
      </c>
      <c r="BE238" s="30">
        <v>0.24</v>
      </c>
      <c r="BF238" s="30">
        <f t="shared" ref="BF238:BG238" si="988">BF237</f>
        <v>8</v>
      </c>
      <c r="BG238" s="30">
        <f t="shared" si="988"/>
        <v>-6</v>
      </c>
      <c r="BH238" s="30">
        <f t="shared" si="822"/>
        <v>-4.08</v>
      </c>
    </row>
    <row r="239" spans="38:60">
      <c r="AL239" s="30">
        <f t="shared" si="809"/>
        <v>-45.65892808439736</v>
      </c>
      <c r="AM239" s="30">
        <v>3.4000000000000002E-2</v>
      </c>
      <c r="AN239" s="30">
        <f t="shared" ref="AN239:AO239" si="989">AN238</f>
        <v>10</v>
      </c>
      <c r="AO239" s="30">
        <f t="shared" si="989"/>
        <v>-5</v>
      </c>
      <c r="AP239" s="30">
        <f t="shared" si="824"/>
        <v>-4.66</v>
      </c>
      <c r="AR239" s="30">
        <f t="shared" si="811"/>
        <v>-44.90892808439736</v>
      </c>
      <c r="AS239" s="30">
        <v>-0.2</v>
      </c>
      <c r="AT239" s="30">
        <f t="shared" ref="AT239:AU239" si="990">AT238</f>
        <v>8</v>
      </c>
      <c r="AU239" s="30">
        <f t="shared" si="990"/>
        <v>-10</v>
      </c>
      <c r="AV239" s="30">
        <f t="shared" si="819"/>
        <v>-11.6</v>
      </c>
      <c r="AX239" s="43">
        <f t="shared" si="813"/>
        <v>-44.90892808439736</v>
      </c>
      <c r="AY239" s="57">
        <v>-7.0000000000000001E-3</v>
      </c>
      <c r="AZ239" s="43">
        <f t="shared" ref="AZ239:BA239" si="991">AZ238</f>
        <v>17</v>
      </c>
      <c r="BA239" s="43">
        <f t="shared" si="991"/>
        <v>-7.5</v>
      </c>
      <c r="BB239" s="43">
        <f t="shared" si="951"/>
        <v>-7.6189999999999998</v>
      </c>
      <c r="BC239" s="55"/>
      <c r="BD239" s="54">
        <f t="shared" si="815"/>
        <v>-44.90892808439736</v>
      </c>
      <c r="BE239" s="30">
        <v>-0.39</v>
      </c>
      <c r="BF239" s="30">
        <f t="shared" ref="BF239:BG239" si="992">BF238</f>
        <v>8</v>
      </c>
      <c r="BG239" s="30">
        <f t="shared" si="992"/>
        <v>-6</v>
      </c>
      <c r="BH239" s="30">
        <f t="shared" si="822"/>
        <v>-9.120000000000001</v>
      </c>
    </row>
    <row r="240" spans="38:60">
      <c r="AL240" s="30">
        <f t="shared" si="809"/>
        <v>-45.14335309994334</v>
      </c>
      <c r="AM240" s="30">
        <v>3.6999999999999998E-2</v>
      </c>
      <c r="AN240" s="30">
        <f t="shared" ref="AN240:AO240" si="993">AN239</f>
        <v>10</v>
      </c>
      <c r="AO240" s="30">
        <f t="shared" si="993"/>
        <v>-5</v>
      </c>
      <c r="AP240" s="30">
        <f t="shared" si="824"/>
        <v>-4.63</v>
      </c>
      <c r="AR240" s="30">
        <f t="shared" si="811"/>
        <v>-44.39335309994334</v>
      </c>
      <c r="AS240" s="30">
        <v>-7.8E-2</v>
      </c>
      <c r="AT240" s="30">
        <f t="shared" ref="AT240:AU240" si="994">AT239</f>
        <v>8</v>
      </c>
      <c r="AU240" s="30">
        <f t="shared" si="994"/>
        <v>-10</v>
      </c>
      <c r="AV240" s="30">
        <f t="shared" si="819"/>
        <v>-10.624000000000001</v>
      </c>
      <c r="AX240" s="43">
        <f t="shared" si="813"/>
        <v>-44.39335309994334</v>
      </c>
      <c r="AY240" s="57">
        <v>0.15</v>
      </c>
      <c r="AZ240" s="43">
        <f t="shared" ref="AZ240:BA240" si="995">AZ239</f>
        <v>17</v>
      </c>
      <c r="BA240" s="43">
        <f t="shared" si="995"/>
        <v>-7.5</v>
      </c>
      <c r="BB240" s="43">
        <f t="shared" si="951"/>
        <v>-4.95</v>
      </c>
      <c r="BC240" s="55"/>
      <c r="BD240" s="54">
        <f t="shared" si="815"/>
        <v>-44.39335309994334</v>
      </c>
      <c r="BE240" s="30">
        <v>1.66</v>
      </c>
      <c r="BF240" s="30">
        <f t="shared" ref="BF240:BG240" si="996">BF239</f>
        <v>8</v>
      </c>
      <c r="BG240" s="30">
        <f t="shared" si="996"/>
        <v>-6</v>
      </c>
      <c r="BH240" s="30">
        <f t="shared" si="822"/>
        <v>7.2799999999999994</v>
      </c>
    </row>
    <row r="241" spans="38:60">
      <c r="AL241" s="30">
        <f t="shared" si="809"/>
        <v>-44.62777811548932</v>
      </c>
      <c r="AM241" s="30">
        <v>4.2000000000000003E-2</v>
      </c>
      <c r="AN241" s="30">
        <f t="shared" ref="AN241:AO241" si="997">AN240</f>
        <v>10</v>
      </c>
      <c r="AO241" s="30">
        <f t="shared" si="997"/>
        <v>-5</v>
      </c>
      <c r="AP241" s="30">
        <f t="shared" si="824"/>
        <v>-4.58</v>
      </c>
      <c r="AR241" s="30">
        <f t="shared" si="811"/>
        <v>-43.87777811548932</v>
      </c>
      <c r="AS241" s="30">
        <v>0.23300000000000001</v>
      </c>
      <c r="AT241" s="30">
        <f t="shared" ref="AT241:AU241" si="998">AT240</f>
        <v>8</v>
      </c>
      <c r="AU241" s="30">
        <f t="shared" si="998"/>
        <v>-10</v>
      </c>
      <c r="AV241" s="30">
        <f t="shared" si="819"/>
        <v>-8.1359999999999992</v>
      </c>
      <c r="AX241" s="43">
        <f t="shared" si="813"/>
        <v>-43.87777811548932</v>
      </c>
      <c r="AY241" s="57">
        <v>0.14699999999999999</v>
      </c>
      <c r="AZ241" s="43">
        <f t="shared" ref="AZ241:BA241" si="999">AZ240</f>
        <v>17</v>
      </c>
      <c r="BA241" s="43">
        <f t="shared" si="999"/>
        <v>-7.5</v>
      </c>
      <c r="BB241" s="43">
        <f t="shared" si="951"/>
        <v>-5.0010000000000003</v>
      </c>
      <c r="BC241" s="55"/>
      <c r="BD241" s="54">
        <f t="shared" si="815"/>
        <v>-43.87777811548932</v>
      </c>
      <c r="BE241" s="30">
        <v>-1.55</v>
      </c>
      <c r="BF241" s="30">
        <f t="shared" ref="BF241:BG241" si="1000">BF240</f>
        <v>8</v>
      </c>
      <c r="BG241" s="30">
        <f t="shared" si="1000"/>
        <v>-6</v>
      </c>
      <c r="BH241" s="30">
        <f t="shared" si="822"/>
        <v>-18.399999999999999</v>
      </c>
    </row>
    <row r="242" spans="38:60">
      <c r="AL242" s="30">
        <f t="shared" si="809"/>
        <v>-44.112203131035301</v>
      </c>
      <c r="AM242" s="30">
        <v>6.0999999999999999E-2</v>
      </c>
      <c r="AN242" s="30">
        <f t="shared" ref="AN242:AO242" si="1001">AN241</f>
        <v>10</v>
      </c>
      <c r="AO242" s="30">
        <f t="shared" si="1001"/>
        <v>-5</v>
      </c>
      <c r="AP242" s="30">
        <f t="shared" si="824"/>
        <v>-4.3899999999999997</v>
      </c>
      <c r="AR242" s="30">
        <f t="shared" si="811"/>
        <v>-43.362203131035301</v>
      </c>
      <c r="AS242" s="30">
        <v>0.378</v>
      </c>
      <c r="AT242" s="30">
        <f t="shared" ref="AT242:AU242" si="1002">AT241</f>
        <v>8</v>
      </c>
      <c r="AU242" s="30">
        <f t="shared" si="1002"/>
        <v>-10</v>
      </c>
      <c r="AV242" s="30">
        <f t="shared" si="819"/>
        <v>-6.976</v>
      </c>
      <c r="AX242" s="43">
        <f t="shared" si="813"/>
        <v>-43.362203131035301</v>
      </c>
      <c r="AY242" s="57">
        <v>8.4000000000000005E-2</v>
      </c>
      <c r="AZ242" s="43">
        <f t="shared" ref="AZ242:BA242" si="1003">AZ241</f>
        <v>17</v>
      </c>
      <c r="BA242" s="43">
        <f t="shared" si="1003"/>
        <v>-7.5</v>
      </c>
      <c r="BB242" s="43">
        <f t="shared" si="951"/>
        <v>-6.0720000000000001</v>
      </c>
      <c r="BC242" s="55"/>
      <c r="BD242" s="54">
        <f t="shared" si="815"/>
        <v>-43.362203131035301</v>
      </c>
      <c r="BE242" s="30">
        <v>0.25</v>
      </c>
      <c r="BF242" s="30">
        <f t="shared" ref="BF242:BG242" si="1004">BF241</f>
        <v>8</v>
      </c>
      <c r="BG242" s="30">
        <f t="shared" si="1004"/>
        <v>-6</v>
      </c>
      <c r="BH242" s="30">
        <f t="shared" si="822"/>
        <v>-4</v>
      </c>
    </row>
    <row r="243" spans="38:60">
      <c r="AL243" s="30">
        <f t="shared" si="809"/>
        <v>-43.596628146581281</v>
      </c>
      <c r="AM243" s="30">
        <v>0.124</v>
      </c>
      <c r="AN243" s="30">
        <f t="shared" ref="AN243:AO243" si="1005">AN242</f>
        <v>10</v>
      </c>
      <c r="AO243" s="30">
        <f t="shared" si="1005"/>
        <v>-5</v>
      </c>
      <c r="AP243" s="30">
        <f t="shared" si="824"/>
        <v>-3.76</v>
      </c>
      <c r="AR243" s="30">
        <f t="shared" si="811"/>
        <v>-42.846628146581281</v>
      </c>
      <c r="AS243" s="30">
        <v>0.42199999999999999</v>
      </c>
      <c r="AT243" s="30">
        <f t="shared" ref="AT243:AU243" si="1006">AT242</f>
        <v>8</v>
      </c>
      <c r="AU243" s="30">
        <f t="shared" si="1006"/>
        <v>-10</v>
      </c>
      <c r="AV243" s="30">
        <f t="shared" si="819"/>
        <v>-6.6240000000000006</v>
      </c>
      <c r="AX243" s="43">
        <f t="shared" si="813"/>
        <v>-42.846628146581281</v>
      </c>
      <c r="AY243" s="57">
        <v>4.0000000000000001E-3</v>
      </c>
      <c r="AZ243" s="43">
        <f t="shared" ref="AZ243:BA243" si="1007">AZ242</f>
        <v>17</v>
      </c>
      <c r="BA243" s="43">
        <f t="shared" si="1007"/>
        <v>-7.5</v>
      </c>
      <c r="BB243" s="43">
        <f t="shared" si="951"/>
        <v>-7.4320000000000004</v>
      </c>
      <c r="BC243" s="55"/>
      <c r="BD243" s="54">
        <f t="shared" si="815"/>
        <v>-42.846628146581281</v>
      </c>
      <c r="BE243" s="30">
        <v>0.26</v>
      </c>
      <c r="BF243" s="30">
        <f t="shared" ref="BF243:BG243" si="1008">BF242</f>
        <v>8</v>
      </c>
      <c r="BG243" s="30">
        <f t="shared" si="1008"/>
        <v>-6</v>
      </c>
      <c r="BH243" s="30">
        <f t="shared" si="822"/>
        <v>-3.92</v>
      </c>
    </row>
    <row r="244" spans="38:60">
      <c r="AL244" s="30">
        <f t="shared" si="809"/>
        <v>-43.081053162127262</v>
      </c>
      <c r="AM244" s="30">
        <v>0.14899999999999999</v>
      </c>
      <c r="AN244" s="30">
        <f t="shared" ref="AN244:AO244" si="1009">AN243</f>
        <v>10</v>
      </c>
      <c r="AO244" s="30">
        <f t="shared" si="1009"/>
        <v>-5</v>
      </c>
      <c r="AP244" s="30">
        <f t="shared" si="824"/>
        <v>-3.51</v>
      </c>
      <c r="AR244" s="30">
        <f t="shared" si="811"/>
        <v>-42.331053162127262</v>
      </c>
      <c r="AS244" s="30">
        <v>6.7000000000000004E-2</v>
      </c>
      <c r="AT244" s="30">
        <f t="shared" ref="AT244:AU244" si="1010">AT243</f>
        <v>8</v>
      </c>
      <c r="AU244" s="30">
        <f t="shared" si="1010"/>
        <v>-10</v>
      </c>
      <c r="AV244" s="30">
        <f t="shared" si="819"/>
        <v>-9.4640000000000004</v>
      </c>
      <c r="AX244" s="43">
        <f t="shared" si="813"/>
        <v>-42.331053162127262</v>
      </c>
      <c r="AY244" s="57">
        <v>-4.4999999999999998E-2</v>
      </c>
      <c r="AZ244" s="43">
        <f t="shared" ref="AZ244:BA244" si="1011">AZ243</f>
        <v>17</v>
      </c>
      <c r="BA244" s="43">
        <f t="shared" si="1011"/>
        <v>-7.5</v>
      </c>
      <c r="BB244" s="43">
        <f t="shared" si="951"/>
        <v>-8.2650000000000006</v>
      </c>
      <c r="BC244" s="55"/>
      <c r="BD244" s="54">
        <f t="shared" si="815"/>
        <v>-42.331053162127262</v>
      </c>
      <c r="BE244" s="30">
        <v>-0.2</v>
      </c>
      <c r="BF244" s="30">
        <f t="shared" ref="BF244:BG244" si="1012">BF243</f>
        <v>8</v>
      </c>
      <c r="BG244" s="30">
        <f t="shared" si="1012"/>
        <v>-6</v>
      </c>
      <c r="BH244" s="30">
        <f t="shared" si="822"/>
        <v>-7.6</v>
      </c>
    </row>
    <row r="245" spans="38:60">
      <c r="AL245" s="30">
        <f t="shared" si="809"/>
        <v>-42.565478177673242</v>
      </c>
      <c r="AM245" s="30">
        <v>0</v>
      </c>
      <c r="AN245" s="30">
        <f t="shared" ref="AN245:AO245" si="1013">AN244</f>
        <v>10</v>
      </c>
      <c r="AO245" s="30">
        <f t="shared" si="1013"/>
        <v>-5</v>
      </c>
      <c r="AP245" s="30">
        <f t="shared" si="824"/>
        <v>-5</v>
      </c>
      <c r="AR245" s="30">
        <f t="shared" si="811"/>
        <v>-41.815478177673242</v>
      </c>
      <c r="AS245" s="30">
        <v>-0.5</v>
      </c>
      <c r="AT245" s="30">
        <f t="shared" ref="AT245:AU245" si="1014">AT244</f>
        <v>8</v>
      </c>
      <c r="AU245" s="30">
        <f t="shared" si="1014"/>
        <v>-10</v>
      </c>
      <c r="AV245" s="30">
        <f t="shared" si="819"/>
        <v>-14</v>
      </c>
      <c r="AX245" s="43">
        <f t="shared" si="813"/>
        <v>-41.815478177673242</v>
      </c>
      <c r="AY245" s="57">
        <v>1.7000000000000001E-2</v>
      </c>
      <c r="AZ245" s="43">
        <f t="shared" ref="AZ245:BA245" si="1015">AZ244</f>
        <v>17</v>
      </c>
      <c r="BA245" s="43">
        <f t="shared" si="1015"/>
        <v>-7.5</v>
      </c>
      <c r="BB245" s="43">
        <f t="shared" si="951"/>
        <v>-7.2110000000000003</v>
      </c>
      <c r="BC245" s="55"/>
      <c r="BD245" s="54">
        <f t="shared" si="815"/>
        <v>-41.815478177673242</v>
      </c>
      <c r="BE245" s="30">
        <v>-0.31</v>
      </c>
      <c r="BF245" s="30">
        <f t="shared" ref="BF245:BG245" si="1016">BF244</f>
        <v>8</v>
      </c>
      <c r="BG245" s="30">
        <f t="shared" si="1016"/>
        <v>-6</v>
      </c>
      <c r="BH245" s="30">
        <f t="shared" si="822"/>
        <v>-8.48</v>
      </c>
    </row>
    <row r="246" spans="38:60">
      <c r="AL246" s="30">
        <f t="shared" si="809"/>
        <v>-42.049903193219222</v>
      </c>
      <c r="AM246" s="30">
        <v>-0.14899999999999999</v>
      </c>
      <c r="AN246" s="30">
        <f t="shared" ref="AN246:AO246" si="1017">AN245</f>
        <v>10</v>
      </c>
      <c r="AO246" s="30">
        <f t="shared" si="1017"/>
        <v>-5</v>
      </c>
      <c r="AP246" s="30">
        <f t="shared" si="824"/>
        <v>-6.49</v>
      </c>
      <c r="AR246" s="30">
        <f t="shared" si="811"/>
        <v>-41.299903193219222</v>
      </c>
      <c r="AS246" s="30">
        <v>-0.82199999999999995</v>
      </c>
      <c r="AT246" s="30">
        <f t="shared" ref="AT246:AU246" si="1018">AT245</f>
        <v>8</v>
      </c>
      <c r="AU246" s="30">
        <f t="shared" si="1018"/>
        <v>-10</v>
      </c>
      <c r="AV246" s="30">
        <f t="shared" si="819"/>
        <v>-16.576000000000001</v>
      </c>
      <c r="AX246" s="43">
        <f t="shared" si="813"/>
        <v>-41.299903193219222</v>
      </c>
      <c r="AY246" s="57">
        <v>5.7000000000000002E-2</v>
      </c>
      <c r="AZ246" s="43">
        <f t="shared" ref="AZ246:BA246" si="1019">AZ245</f>
        <v>17</v>
      </c>
      <c r="BA246" s="43">
        <f t="shared" si="1019"/>
        <v>-7.5</v>
      </c>
      <c r="BB246" s="43">
        <f t="shared" si="951"/>
        <v>-6.5309999999999997</v>
      </c>
      <c r="BC246" s="55"/>
      <c r="BD246" s="54">
        <f t="shared" si="815"/>
        <v>-41.299903193219222</v>
      </c>
      <c r="BE246" s="30">
        <v>0.56000000000000005</v>
      </c>
      <c r="BF246" s="30">
        <f t="shared" ref="BF246:BG246" si="1020">BF245</f>
        <v>8</v>
      </c>
      <c r="BG246" s="30">
        <f t="shared" si="1020"/>
        <v>-6</v>
      </c>
      <c r="BH246" s="30">
        <f t="shared" si="822"/>
        <v>-1.5199999999999996</v>
      </c>
    </row>
    <row r="247" spans="38:60">
      <c r="AL247" s="30">
        <f t="shared" si="809"/>
        <v>-41.534328208765203</v>
      </c>
      <c r="AM247" s="30">
        <v>-0.218</v>
      </c>
      <c r="AN247" s="30">
        <f t="shared" ref="AN247:AO247" si="1021">AN246</f>
        <v>10</v>
      </c>
      <c r="AO247" s="30">
        <f t="shared" si="1021"/>
        <v>-5</v>
      </c>
      <c r="AP247" s="30">
        <f t="shared" si="824"/>
        <v>-7.18</v>
      </c>
      <c r="AR247" s="30">
        <f t="shared" si="811"/>
        <v>-40.784328208765203</v>
      </c>
      <c r="AS247" s="30">
        <v>-0.74399999999999999</v>
      </c>
      <c r="AT247" s="30">
        <f t="shared" ref="AT247:AU247" si="1022">AT246</f>
        <v>8</v>
      </c>
      <c r="AU247" s="30">
        <f t="shared" si="1022"/>
        <v>-10</v>
      </c>
      <c r="AV247" s="30">
        <f t="shared" si="819"/>
        <v>-15.952</v>
      </c>
      <c r="AX247" s="43">
        <f t="shared" si="813"/>
        <v>-40.784328208765203</v>
      </c>
      <c r="AY247" s="57">
        <v>0.248</v>
      </c>
      <c r="AZ247" s="43">
        <f t="shared" ref="AZ247:BA247" si="1023">AZ246</f>
        <v>17</v>
      </c>
      <c r="BA247" s="43">
        <f t="shared" si="1023"/>
        <v>-7.5</v>
      </c>
      <c r="BB247" s="43">
        <f t="shared" si="951"/>
        <v>-3.2839999999999998</v>
      </c>
      <c r="BC247" s="55"/>
      <c r="BD247" s="54">
        <f t="shared" si="815"/>
        <v>-40.784328208765203</v>
      </c>
      <c r="BE247" s="30">
        <v>-0.15</v>
      </c>
      <c r="BF247" s="30">
        <f t="shared" ref="BF247:BG247" si="1024">BF246</f>
        <v>8</v>
      </c>
      <c r="BG247" s="30">
        <f t="shared" si="1024"/>
        <v>-6</v>
      </c>
      <c r="BH247" s="30">
        <f t="shared" si="822"/>
        <v>-7.2</v>
      </c>
    </row>
    <row r="248" spans="38:60">
      <c r="AL248" s="30">
        <f t="shared" si="809"/>
        <v>-41.018753224311183</v>
      </c>
      <c r="AM248" s="30">
        <v>-0.09</v>
      </c>
      <c r="AN248" s="30">
        <f t="shared" ref="AN248:AO248" si="1025">AN247</f>
        <v>10</v>
      </c>
      <c r="AO248" s="30">
        <f t="shared" si="1025"/>
        <v>-5</v>
      </c>
      <c r="AP248" s="30">
        <f t="shared" si="824"/>
        <v>-5.9</v>
      </c>
      <c r="AR248" s="30">
        <f t="shared" si="811"/>
        <v>-40.268753224311183</v>
      </c>
      <c r="AS248" s="30">
        <v>-0.111</v>
      </c>
      <c r="AT248" s="30">
        <f t="shared" ref="AT248:AU248" si="1026">AT247</f>
        <v>8</v>
      </c>
      <c r="AU248" s="30">
        <f t="shared" si="1026"/>
        <v>-10</v>
      </c>
      <c r="AV248" s="30">
        <f t="shared" si="819"/>
        <v>-10.888</v>
      </c>
      <c r="AX248" s="43">
        <f t="shared" si="813"/>
        <v>-40.268753224311183</v>
      </c>
      <c r="AY248" s="57">
        <v>0.159</v>
      </c>
      <c r="AZ248" s="43">
        <f t="shared" ref="AZ248:BA248" si="1027">AZ247</f>
        <v>17</v>
      </c>
      <c r="BA248" s="43">
        <f t="shared" si="1027"/>
        <v>-7.5</v>
      </c>
      <c r="BB248" s="43">
        <f t="shared" si="951"/>
        <v>-4.7970000000000006</v>
      </c>
      <c r="BC248" s="55"/>
      <c r="BD248" s="54">
        <f t="shared" si="815"/>
        <v>-40.268753224311183</v>
      </c>
      <c r="BE248" s="30">
        <v>1.27</v>
      </c>
      <c r="BF248" s="30">
        <f t="shared" ref="BF248:BG248" si="1028">BF247</f>
        <v>8</v>
      </c>
      <c r="BG248" s="30">
        <f t="shared" si="1028"/>
        <v>-6</v>
      </c>
      <c r="BH248" s="30">
        <f t="shared" si="822"/>
        <v>4.16</v>
      </c>
    </row>
    <row r="249" spans="38:60">
      <c r="AL249" s="30">
        <f t="shared" si="809"/>
        <v>-40.503178239857164</v>
      </c>
      <c r="AM249" s="30">
        <v>3.7999999999999999E-2</v>
      </c>
      <c r="AN249" s="30">
        <f t="shared" ref="AN249:AO249" si="1029">AN248</f>
        <v>10</v>
      </c>
      <c r="AO249" s="30">
        <f t="shared" si="1029"/>
        <v>-5</v>
      </c>
      <c r="AP249" s="30">
        <f t="shared" si="824"/>
        <v>-4.62</v>
      </c>
      <c r="AR249" s="30">
        <f t="shared" si="811"/>
        <v>-39.753178239857164</v>
      </c>
      <c r="AS249" s="30">
        <v>0.36699999999999999</v>
      </c>
      <c r="AT249" s="30">
        <f t="shared" ref="AT249:AU249" si="1030">AT248</f>
        <v>8</v>
      </c>
      <c r="AU249" s="30">
        <f t="shared" si="1030"/>
        <v>-10</v>
      </c>
      <c r="AV249" s="30">
        <f t="shared" si="819"/>
        <v>-7.0640000000000001</v>
      </c>
      <c r="AX249" s="43">
        <f t="shared" si="813"/>
        <v>-39.753178239857164</v>
      </c>
      <c r="AY249" s="57">
        <v>1.4999999999999999E-2</v>
      </c>
      <c r="AZ249" s="43">
        <f t="shared" ref="AZ249:BA249" si="1031">AZ248</f>
        <v>17</v>
      </c>
      <c r="BA249" s="43">
        <f t="shared" si="1031"/>
        <v>-7.5</v>
      </c>
      <c r="BB249" s="43">
        <f t="shared" si="951"/>
        <v>-7.2450000000000001</v>
      </c>
      <c r="BC249" s="55"/>
      <c r="BD249" s="54">
        <f t="shared" si="815"/>
        <v>-39.753178239857164</v>
      </c>
      <c r="BE249" s="30">
        <v>-1.33</v>
      </c>
      <c r="BF249" s="30">
        <f t="shared" ref="BF249:BG249" si="1032">BF248</f>
        <v>8</v>
      </c>
      <c r="BG249" s="30">
        <f t="shared" si="1032"/>
        <v>-6</v>
      </c>
      <c r="BH249" s="30">
        <f t="shared" si="822"/>
        <v>-16.64</v>
      </c>
    </row>
    <row r="250" spans="38:60">
      <c r="AL250" s="30">
        <f t="shared" si="809"/>
        <v>-39.987603255403144</v>
      </c>
      <c r="AM250" s="30">
        <v>0.13900000000000001</v>
      </c>
      <c r="AN250" s="30">
        <f t="shared" ref="AN250:AO250" si="1033">AN249</f>
        <v>10</v>
      </c>
      <c r="AO250" s="30">
        <f t="shared" si="1033"/>
        <v>-5</v>
      </c>
      <c r="AP250" s="30">
        <f t="shared" si="824"/>
        <v>-3.61</v>
      </c>
      <c r="AR250" s="30">
        <f t="shared" si="811"/>
        <v>-39.237603255403144</v>
      </c>
      <c r="AS250" s="30">
        <v>0.96699999999999997</v>
      </c>
      <c r="AT250" s="30">
        <f t="shared" ref="AT250:AU250" si="1034">AT249</f>
        <v>8</v>
      </c>
      <c r="AU250" s="30">
        <f t="shared" si="1034"/>
        <v>-10</v>
      </c>
      <c r="AV250" s="30">
        <f t="shared" si="819"/>
        <v>-2.2640000000000002</v>
      </c>
      <c r="AX250" s="43">
        <f t="shared" si="813"/>
        <v>-39.237603255403144</v>
      </c>
      <c r="AY250" s="57">
        <v>-0.249</v>
      </c>
      <c r="AZ250" s="43">
        <f t="shared" ref="AZ250:BA250" si="1035">AZ249</f>
        <v>17</v>
      </c>
      <c r="BA250" s="43">
        <f t="shared" si="1035"/>
        <v>-7.5</v>
      </c>
      <c r="BB250" s="43">
        <f t="shared" si="951"/>
        <v>-11.733000000000001</v>
      </c>
      <c r="BC250" s="55"/>
      <c r="BD250" s="54">
        <f t="shared" si="815"/>
        <v>-39.237603255403144</v>
      </c>
      <c r="BE250" s="30">
        <v>-0.17</v>
      </c>
      <c r="BF250" s="30">
        <f t="shared" ref="BF250:BG250" si="1036">BF249</f>
        <v>8</v>
      </c>
      <c r="BG250" s="30">
        <f t="shared" si="1036"/>
        <v>-6</v>
      </c>
      <c r="BH250" s="30">
        <f t="shared" si="822"/>
        <v>-7.36</v>
      </c>
    </row>
    <row r="251" spans="38:60">
      <c r="AL251" s="30">
        <f t="shared" si="809"/>
        <v>-39.472028270949124</v>
      </c>
      <c r="AM251" s="30">
        <v>0.123</v>
      </c>
      <c r="AN251" s="30">
        <f t="shared" ref="AN251:AO251" si="1037">AN250</f>
        <v>10</v>
      </c>
      <c r="AO251" s="30">
        <f t="shared" si="1037"/>
        <v>-5</v>
      </c>
      <c r="AP251" s="30">
        <f t="shared" si="824"/>
        <v>-3.77</v>
      </c>
      <c r="AR251" s="30">
        <f t="shared" si="811"/>
        <v>-38.722028270949124</v>
      </c>
      <c r="AS251" s="30">
        <v>0.91100000000000003</v>
      </c>
      <c r="AT251" s="30">
        <f t="shared" ref="AT251:AU251" si="1038">AT250</f>
        <v>8</v>
      </c>
      <c r="AU251" s="30">
        <f t="shared" si="1038"/>
        <v>-10</v>
      </c>
      <c r="AV251" s="30">
        <f t="shared" si="819"/>
        <v>-2.7119999999999997</v>
      </c>
      <c r="AX251" s="43">
        <f t="shared" si="813"/>
        <v>-38.722028270949124</v>
      </c>
      <c r="AY251" s="57">
        <v>-0.217</v>
      </c>
      <c r="AZ251" s="43">
        <f t="shared" ref="AZ251:BA251" si="1039">AZ250</f>
        <v>17</v>
      </c>
      <c r="BA251" s="43">
        <f t="shared" si="1039"/>
        <v>-7.5</v>
      </c>
      <c r="BB251" s="43">
        <f t="shared" si="951"/>
        <v>-11.189</v>
      </c>
      <c r="BC251" s="55"/>
      <c r="BD251" s="54">
        <f t="shared" si="815"/>
        <v>-38.722028270949124</v>
      </c>
      <c r="BE251" s="30">
        <v>-0.17</v>
      </c>
      <c r="BF251" s="30">
        <f t="shared" ref="BF251:BG251" si="1040">BF250</f>
        <v>8</v>
      </c>
      <c r="BG251" s="30">
        <f t="shared" si="1040"/>
        <v>-6</v>
      </c>
      <c r="BH251" s="30">
        <f t="shared" si="822"/>
        <v>-7.36</v>
      </c>
    </row>
    <row r="252" spans="38:60">
      <c r="AL252" s="30">
        <f t="shared" si="809"/>
        <v>-38.956453286495105</v>
      </c>
      <c r="AM252" s="30">
        <v>0.14399999999999999</v>
      </c>
      <c r="AN252" s="30">
        <f t="shared" ref="AN252:AO252" si="1041">AN251</f>
        <v>10</v>
      </c>
      <c r="AO252" s="30">
        <f t="shared" si="1041"/>
        <v>-5</v>
      </c>
      <c r="AP252" s="30">
        <f t="shared" si="824"/>
        <v>-3.56</v>
      </c>
      <c r="AR252" s="30">
        <f t="shared" si="811"/>
        <v>-38.206453286495105</v>
      </c>
      <c r="AS252" s="30">
        <v>0.46700000000000003</v>
      </c>
      <c r="AT252" s="30">
        <f t="shared" ref="AT252:AU252" si="1042">AT251</f>
        <v>8</v>
      </c>
      <c r="AU252" s="30">
        <f t="shared" si="1042"/>
        <v>-10</v>
      </c>
      <c r="AV252" s="30">
        <f t="shared" si="819"/>
        <v>-6.2639999999999993</v>
      </c>
      <c r="AX252" s="43">
        <f t="shared" si="813"/>
        <v>-38.206453286495105</v>
      </c>
      <c r="AY252" s="57">
        <v>-9.9000000000000005E-2</v>
      </c>
      <c r="AZ252" s="43">
        <f t="shared" ref="AZ252:BA252" si="1043">AZ251</f>
        <v>17</v>
      </c>
      <c r="BA252" s="43">
        <f t="shared" si="1043"/>
        <v>-7.5</v>
      </c>
      <c r="BB252" s="43">
        <f t="shared" si="951"/>
        <v>-9.1829999999999998</v>
      </c>
      <c r="BC252" s="55"/>
      <c r="BD252" s="54">
        <f t="shared" si="815"/>
        <v>-38.206453286495105</v>
      </c>
      <c r="BE252" s="30">
        <v>-0.08</v>
      </c>
      <c r="BF252" s="30">
        <f t="shared" ref="BF252:BG252" si="1044">BF251</f>
        <v>8</v>
      </c>
      <c r="BG252" s="30">
        <f t="shared" si="1044"/>
        <v>-6</v>
      </c>
      <c r="BH252" s="30">
        <f t="shared" si="822"/>
        <v>-6.64</v>
      </c>
    </row>
    <row r="253" spans="38:60">
      <c r="AL253" s="30">
        <f t="shared" si="809"/>
        <v>-38.440878302041085</v>
      </c>
      <c r="AM253" s="30">
        <v>9.9000000000000005E-2</v>
      </c>
      <c r="AN253" s="30">
        <f t="shared" ref="AN253:AO253" si="1045">AN252</f>
        <v>10</v>
      </c>
      <c r="AO253" s="30">
        <f t="shared" si="1045"/>
        <v>-5</v>
      </c>
      <c r="AP253" s="30">
        <f t="shared" si="824"/>
        <v>-4.01</v>
      </c>
      <c r="AR253" s="30">
        <f t="shared" si="811"/>
        <v>-37.690878302041085</v>
      </c>
      <c r="AS253" s="30">
        <v>-0.33300000000000002</v>
      </c>
      <c r="AT253" s="30">
        <f t="shared" ref="AT253:AU253" si="1046">AT252</f>
        <v>8</v>
      </c>
      <c r="AU253" s="30">
        <f t="shared" si="1046"/>
        <v>-10</v>
      </c>
      <c r="AV253" s="30">
        <f t="shared" si="819"/>
        <v>-12.664</v>
      </c>
      <c r="AX253" s="43">
        <f t="shared" si="813"/>
        <v>-37.690878302041085</v>
      </c>
      <c r="AY253" s="57">
        <v>1.7000000000000001E-2</v>
      </c>
      <c r="AZ253" s="43">
        <f t="shared" ref="AZ253:BA253" si="1047">AZ252</f>
        <v>17</v>
      </c>
      <c r="BA253" s="43">
        <f t="shared" si="1047"/>
        <v>-7.5</v>
      </c>
      <c r="BB253" s="43">
        <f t="shared" si="951"/>
        <v>-7.2110000000000003</v>
      </c>
      <c r="BC253" s="55"/>
      <c r="BD253" s="54">
        <f t="shared" si="815"/>
        <v>-37.690878302041085</v>
      </c>
      <c r="BE253" s="30">
        <v>0.15</v>
      </c>
      <c r="BF253" s="30">
        <f t="shared" ref="BF253:BG253" si="1048">BF252</f>
        <v>8</v>
      </c>
      <c r="BG253" s="30">
        <f t="shared" si="1048"/>
        <v>-6</v>
      </c>
      <c r="BH253" s="30">
        <f t="shared" si="822"/>
        <v>-4.8</v>
      </c>
    </row>
    <row r="254" spans="38:60">
      <c r="AL254" s="30">
        <f t="shared" si="809"/>
        <v>-37.925303317587066</v>
      </c>
      <c r="AM254" s="30">
        <v>8.7999999999999995E-2</v>
      </c>
      <c r="AN254" s="30">
        <f t="shared" ref="AN254:AO254" si="1049">AN253</f>
        <v>10</v>
      </c>
      <c r="AO254" s="30">
        <f t="shared" si="1049"/>
        <v>-5</v>
      </c>
      <c r="AP254" s="30">
        <f t="shared" si="824"/>
        <v>-4.12</v>
      </c>
      <c r="AR254" s="30">
        <f t="shared" si="811"/>
        <v>-37.175303317587066</v>
      </c>
      <c r="AS254" s="30">
        <v>-0.66700000000000004</v>
      </c>
      <c r="AT254" s="30">
        <f t="shared" ref="AT254:AU254" si="1050">AT253</f>
        <v>8</v>
      </c>
      <c r="AU254" s="30">
        <f t="shared" si="1050"/>
        <v>-10</v>
      </c>
      <c r="AV254" s="30">
        <f t="shared" si="819"/>
        <v>-15.336</v>
      </c>
      <c r="AX254" s="43">
        <f t="shared" si="813"/>
        <v>-37.175303317587066</v>
      </c>
      <c r="AY254" s="57">
        <v>3.7999999999999999E-2</v>
      </c>
      <c r="AZ254" s="43">
        <f t="shared" ref="AZ254:BA254" si="1051">AZ253</f>
        <v>17</v>
      </c>
      <c r="BA254" s="43">
        <f t="shared" si="1051"/>
        <v>-7.5</v>
      </c>
      <c r="BB254" s="43">
        <f t="shared" si="951"/>
        <v>-6.8540000000000001</v>
      </c>
      <c r="BC254" s="55"/>
      <c r="BD254" s="54">
        <f t="shared" si="815"/>
        <v>-37.175303317587066</v>
      </c>
      <c r="BE254" s="30">
        <v>1.52</v>
      </c>
      <c r="BF254" s="30">
        <f t="shared" ref="BF254:BG254" si="1052">BF253</f>
        <v>8</v>
      </c>
      <c r="BG254" s="30">
        <f t="shared" si="1052"/>
        <v>-6</v>
      </c>
      <c r="BH254" s="30">
        <f t="shared" si="822"/>
        <v>6.16</v>
      </c>
    </row>
    <row r="255" spans="38:60">
      <c r="AL255" s="30">
        <f t="shared" si="809"/>
        <v>-37.409728333133046</v>
      </c>
      <c r="AM255" s="30">
        <v>-0.115</v>
      </c>
      <c r="AN255" s="30">
        <f t="shared" ref="AN255:AO255" si="1053">AN254</f>
        <v>10</v>
      </c>
      <c r="AO255" s="30">
        <f t="shared" si="1053"/>
        <v>-5</v>
      </c>
      <c r="AP255" s="30">
        <f t="shared" si="824"/>
        <v>-6.15</v>
      </c>
      <c r="AR255" s="30">
        <f t="shared" si="811"/>
        <v>-36.659728333133046</v>
      </c>
      <c r="AS255" s="30">
        <v>-0.33300000000000002</v>
      </c>
      <c r="AT255" s="30">
        <f t="shared" ref="AT255:AU255" si="1054">AT254</f>
        <v>8</v>
      </c>
      <c r="AU255" s="30">
        <f t="shared" si="1054"/>
        <v>-10</v>
      </c>
      <c r="AV255" s="30">
        <f t="shared" si="819"/>
        <v>-12.664</v>
      </c>
      <c r="AX255" s="43">
        <f t="shared" si="813"/>
        <v>-36.659728333133046</v>
      </c>
      <c r="AY255" s="57">
        <v>1.2E-2</v>
      </c>
      <c r="AZ255" s="43">
        <f t="shared" ref="AZ255:BA255" si="1055">AZ254</f>
        <v>17</v>
      </c>
      <c r="BA255" s="43">
        <f t="shared" si="1055"/>
        <v>-7.5</v>
      </c>
      <c r="BB255" s="43">
        <f t="shared" si="951"/>
        <v>-7.2960000000000003</v>
      </c>
      <c r="BC255" s="55"/>
      <c r="BD255" s="54">
        <f t="shared" si="815"/>
        <v>-36.659728333133046</v>
      </c>
      <c r="BE255" s="30">
        <v>-1.77</v>
      </c>
      <c r="BF255" s="30">
        <f t="shared" ref="BF255:BG255" si="1056">BF254</f>
        <v>8</v>
      </c>
      <c r="BG255" s="30">
        <f t="shared" si="1056"/>
        <v>-6</v>
      </c>
      <c r="BH255" s="30">
        <f t="shared" si="822"/>
        <v>-20.16</v>
      </c>
    </row>
    <row r="256" spans="38:60">
      <c r="AL256" s="30">
        <f t="shared" si="809"/>
        <v>-36.894153348679026</v>
      </c>
      <c r="AM256" s="30">
        <v>-0.17100000000000001</v>
      </c>
      <c r="AN256" s="30">
        <f t="shared" ref="AN256:AO256" si="1057">AN255</f>
        <v>10</v>
      </c>
      <c r="AO256" s="30">
        <f t="shared" si="1057"/>
        <v>-5</v>
      </c>
      <c r="AP256" s="30">
        <f t="shared" si="824"/>
        <v>-6.71</v>
      </c>
      <c r="AR256" s="30">
        <f t="shared" si="811"/>
        <v>-36.144153348679026</v>
      </c>
      <c r="AS256" s="30">
        <v>2.1999999999999999E-2</v>
      </c>
      <c r="AT256" s="30">
        <f t="shared" ref="AT256:AU256" si="1058">AT255</f>
        <v>8</v>
      </c>
      <c r="AU256" s="30">
        <f t="shared" si="1058"/>
        <v>-10</v>
      </c>
      <c r="AV256" s="30">
        <f t="shared" si="819"/>
        <v>-9.8239999999999998</v>
      </c>
      <c r="AX256" s="43">
        <f t="shared" si="813"/>
        <v>-36.144153348679026</v>
      </c>
      <c r="AY256" s="57">
        <v>6.4000000000000001E-2</v>
      </c>
      <c r="AZ256" s="43">
        <f t="shared" ref="AZ256:BA256" si="1059">AZ255</f>
        <v>17</v>
      </c>
      <c r="BA256" s="43">
        <f t="shared" si="1059"/>
        <v>-7.5</v>
      </c>
      <c r="BB256" s="43">
        <f t="shared" si="951"/>
        <v>-6.4119999999999999</v>
      </c>
      <c r="BC256" s="55"/>
      <c r="BD256" s="54">
        <f t="shared" si="815"/>
        <v>-36.144153348679026</v>
      </c>
      <c r="BE256" s="30">
        <v>0.18</v>
      </c>
      <c r="BF256" s="30">
        <f t="shared" ref="BF256:BG256" si="1060">BF255</f>
        <v>8</v>
      </c>
      <c r="BG256" s="30">
        <f t="shared" si="1060"/>
        <v>-6</v>
      </c>
      <c r="BH256" s="30">
        <f t="shared" si="822"/>
        <v>-4.5600000000000005</v>
      </c>
    </row>
    <row r="257" spans="38:60">
      <c r="AL257" s="30">
        <f t="shared" si="809"/>
        <v>-36.378578364225007</v>
      </c>
      <c r="AM257" s="30">
        <v>-0.183</v>
      </c>
      <c r="AN257" s="30">
        <f t="shared" ref="AN257:AO257" si="1061">AN256</f>
        <v>10</v>
      </c>
      <c r="AO257" s="30">
        <f t="shared" si="1061"/>
        <v>-5</v>
      </c>
      <c r="AP257" s="30">
        <f t="shared" si="824"/>
        <v>-6.83</v>
      </c>
      <c r="AR257" s="30">
        <f t="shared" si="811"/>
        <v>-35.628578364225007</v>
      </c>
      <c r="AS257" s="30">
        <v>0.34399999999999997</v>
      </c>
      <c r="AT257" s="30">
        <f t="shared" ref="AT257:AU257" si="1062">AT256</f>
        <v>8</v>
      </c>
      <c r="AU257" s="30">
        <f t="shared" si="1062"/>
        <v>-10</v>
      </c>
      <c r="AV257" s="30">
        <f t="shared" si="819"/>
        <v>-7.2480000000000002</v>
      </c>
      <c r="AX257" s="43">
        <f t="shared" si="813"/>
        <v>-35.628578364225007</v>
      </c>
      <c r="AY257" s="57">
        <v>4.2999999999999997E-2</v>
      </c>
      <c r="AZ257" s="43">
        <f t="shared" ref="AZ257:BA257" si="1063">AZ256</f>
        <v>17</v>
      </c>
      <c r="BA257" s="43">
        <f t="shared" si="1063"/>
        <v>-7.5</v>
      </c>
      <c r="BB257" s="43">
        <f t="shared" si="951"/>
        <v>-6.7690000000000001</v>
      </c>
      <c r="BC257" s="55"/>
      <c r="BD257" s="54">
        <f t="shared" si="815"/>
        <v>-35.628578364225007</v>
      </c>
      <c r="BE257" s="30">
        <v>1.07</v>
      </c>
      <c r="BF257" s="30">
        <f t="shared" ref="BF257:BG257" si="1064">BF256</f>
        <v>8</v>
      </c>
      <c r="BG257" s="30">
        <f t="shared" si="1064"/>
        <v>-6</v>
      </c>
      <c r="BH257" s="30">
        <f t="shared" si="822"/>
        <v>2.5600000000000005</v>
      </c>
    </row>
    <row r="258" spans="38:60">
      <c r="AL258" s="30">
        <f t="shared" si="809"/>
        <v>-35.863003379770987</v>
      </c>
      <c r="AM258" s="30">
        <v>5.6000000000000001E-2</v>
      </c>
      <c r="AN258" s="30">
        <f t="shared" ref="AN258:AO258" si="1065">AN257</f>
        <v>10</v>
      </c>
      <c r="AO258" s="30">
        <f t="shared" si="1065"/>
        <v>-5</v>
      </c>
      <c r="AP258" s="30">
        <f t="shared" si="824"/>
        <v>-4.4399999999999995</v>
      </c>
      <c r="AR258" s="30">
        <f t="shared" si="811"/>
        <v>-35.113003379770987</v>
      </c>
      <c r="AS258" s="30">
        <v>0.42799999999999999</v>
      </c>
      <c r="AT258" s="30">
        <f t="shared" ref="AT258:AU258" si="1066">AT257</f>
        <v>8</v>
      </c>
      <c r="AU258" s="30">
        <f t="shared" si="1066"/>
        <v>-10</v>
      </c>
      <c r="AV258" s="30">
        <f t="shared" si="819"/>
        <v>-6.5760000000000005</v>
      </c>
      <c r="AX258" s="43">
        <f t="shared" si="813"/>
        <v>-35.113003379770987</v>
      </c>
      <c r="AY258" s="57">
        <v>8.3000000000000004E-2</v>
      </c>
      <c r="AZ258" s="43">
        <f t="shared" ref="AZ258:BA258" si="1067">AZ257</f>
        <v>17</v>
      </c>
      <c r="BA258" s="43">
        <f t="shared" si="1067"/>
        <v>-7.5</v>
      </c>
      <c r="BB258" s="43">
        <f t="shared" si="951"/>
        <v>-6.0890000000000004</v>
      </c>
      <c r="BC258" s="55"/>
      <c r="BD258" s="54">
        <f t="shared" si="815"/>
        <v>-35.113003379770987</v>
      </c>
      <c r="BE258" s="30">
        <v>-1.22</v>
      </c>
      <c r="BF258" s="30">
        <f t="shared" ref="BF258:BG258" si="1068">BF257</f>
        <v>8</v>
      </c>
      <c r="BG258" s="30">
        <f t="shared" si="1068"/>
        <v>-6</v>
      </c>
      <c r="BH258" s="30">
        <f t="shared" si="822"/>
        <v>-15.76</v>
      </c>
    </row>
    <row r="259" spans="38:60">
      <c r="AL259" s="30">
        <f t="shared" si="809"/>
        <v>-35.347428395316967</v>
      </c>
      <c r="AM259" s="30">
        <v>8.1000000000000003E-2</v>
      </c>
      <c r="AN259" s="30">
        <f t="shared" ref="AN259:AO259" si="1069">AN258</f>
        <v>10</v>
      </c>
      <c r="AO259" s="30">
        <f t="shared" si="1069"/>
        <v>-5</v>
      </c>
      <c r="AP259" s="30">
        <f t="shared" si="824"/>
        <v>-4.1899999999999995</v>
      </c>
      <c r="AR259" s="30">
        <f t="shared" si="811"/>
        <v>-34.597428395316967</v>
      </c>
      <c r="AS259" s="30">
        <v>0.439</v>
      </c>
      <c r="AT259" s="30">
        <f t="shared" ref="AT259:AU259" si="1070">AT258</f>
        <v>8</v>
      </c>
      <c r="AU259" s="30">
        <f t="shared" si="1070"/>
        <v>-10</v>
      </c>
      <c r="AV259" s="30">
        <f t="shared" si="819"/>
        <v>-6.4879999999999995</v>
      </c>
      <c r="AX259" s="43">
        <f t="shared" si="813"/>
        <v>-34.597428395316967</v>
      </c>
      <c r="AY259" s="57">
        <v>-5.1999999999999998E-2</v>
      </c>
      <c r="AZ259" s="43">
        <f t="shared" ref="AZ259:BA259" si="1071">AZ258</f>
        <v>17</v>
      </c>
      <c r="BA259" s="43">
        <f t="shared" si="1071"/>
        <v>-7.5</v>
      </c>
      <c r="BB259" s="43">
        <f t="shared" si="951"/>
        <v>-8.3840000000000003</v>
      </c>
      <c r="BC259" s="55"/>
      <c r="BD259" s="54">
        <f t="shared" si="815"/>
        <v>-34.597428395316967</v>
      </c>
      <c r="BE259" s="30">
        <v>0.55000000000000004</v>
      </c>
      <c r="BF259" s="30">
        <f t="shared" ref="BF259:BG259" si="1072">BF258</f>
        <v>8</v>
      </c>
      <c r="BG259" s="30">
        <f t="shared" si="1072"/>
        <v>-6</v>
      </c>
      <c r="BH259" s="30">
        <f t="shared" si="822"/>
        <v>-1.5999999999999996</v>
      </c>
    </row>
    <row r="260" spans="38:60">
      <c r="AL260" s="30">
        <f t="shared" ref="AL260:AL323" si="1073">AL259 +0.515574984454017</f>
        <v>-34.831853410862948</v>
      </c>
      <c r="AM260" s="30">
        <v>6.8000000000000005E-2</v>
      </c>
      <c r="AN260" s="30">
        <f t="shared" ref="AN260:AO260" si="1074">AN259</f>
        <v>10</v>
      </c>
      <c r="AO260" s="30">
        <f t="shared" si="1074"/>
        <v>-5</v>
      </c>
      <c r="AP260" s="30">
        <f t="shared" si="824"/>
        <v>-4.32</v>
      </c>
      <c r="AR260" s="30">
        <f t="shared" ref="AR260:AR318" si="1075">AR259 +0.515574984454017</f>
        <v>-34.081853410862948</v>
      </c>
      <c r="AS260" s="30">
        <v>7.1999999999999995E-2</v>
      </c>
      <c r="AT260" s="30">
        <f t="shared" ref="AT260:AU260" si="1076">AT259</f>
        <v>8</v>
      </c>
      <c r="AU260" s="30">
        <f t="shared" si="1076"/>
        <v>-10</v>
      </c>
      <c r="AV260" s="30">
        <f t="shared" si="819"/>
        <v>-9.4239999999999995</v>
      </c>
      <c r="AX260" s="43">
        <f t="shared" ref="AX260:AX319" si="1077">AX259 +0.515574984454017</f>
        <v>-34.081853410862948</v>
      </c>
      <c r="AY260" s="57">
        <v>-8.5999999999999993E-2</v>
      </c>
      <c r="AZ260" s="43">
        <f t="shared" ref="AZ260:BA260" si="1078">AZ259</f>
        <v>17</v>
      </c>
      <c r="BA260" s="43">
        <f t="shared" si="1078"/>
        <v>-7.5</v>
      </c>
      <c r="BB260" s="43">
        <f t="shared" si="951"/>
        <v>-8.9619999999999997</v>
      </c>
      <c r="BC260" s="55"/>
      <c r="BD260" s="54">
        <f t="shared" ref="BD260:BD319" si="1079">BD259 +0.515574984454017</f>
        <v>-34.081853410862948</v>
      </c>
      <c r="BE260" s="30">
        <v>0.85</v>
      </c>
      <c r="BF260" s="30">
        <f t="shared" ref="BF260:BG260" si="1080">BF259</f>
        <v>8</v>
      </c>
      <c r="BG260" s="30">
        <f t="shared" si="1080"/>
        <v>-6</v>
      </c>
      <c r="BH260" s="30">
        <f t="shared" si="822"/>
        <v>0.79999999999999982</v>
      </c>
    </row>
    <row r="261" spans="38:60">
      <c r="AL261" s="30">
        <f t="shared" si="1073"/>
        <v>-34.316278426408928</v>
      </c>
      <c r="AM261" s="30">
        <v>-0.10199999999999999</v>
      </c>
      <c r="AN261" s="30">
        <f t="shared" ref="AN261:AO261" si="1081">AN260</f>
        <v>10</v>
      </c>
      <c r="AO261" s="30">
        <f t="shared" si="1081"/>
        <v>-5</v>
      </c>
      <c r="AP261" s="30">
        <f t="shared" si="824"/>
        <v>-6.02</v>
      </c>
      <c r="AR261" s="30">
        <f t="shared" si="1075"/>
        <v>-33.566278426408928</v>
      </c>
      <c r="AS261" s="30">
        <v>-0.61099999999999999</v>
      </c>
      <c r="AT261" s="30">
        <f t="shared" ref="AT261:AU261" si="1082">AT260</f>
        <v>8</v>
      </c>
      <c r="AU261" s="30">
        <f t="shared" si="1082"/>
        <v>-10</v>
      </c>
      <c r="AV261" s="30">
        <f t="shared" ref="AV261:AV318" si="1083">(AS261*AT261) + AU261</f>
        <v>-14.888</v>
      </c>
      <c r="AX261" s="43">
        <f t="shared" si="1077"/>
        <v>-33.566278426408928</v>
      </c>
      <c r="AY261" s="57">
        <v>-0.187</v>
      </c>
      <c r="AZ261" s="43">
        <f t="shared" ref="AZ261:BA261" si="1084">AZ260</f>
        <v>17</v>
      </c>
      <c r="BA261" s="43">
        <f t="shared" si="1084"/>
        <v>-7.5</v>
      </c>
      <c r="BB261" s="43">
        <f t="shared" ref="BB261:BB292" si="1085">(AY261*AZ261) + BA261</f>
        <v>-10.679</v>
      </c>
      <c r="BC261" s="55"/>
      <c r="BD261" s="54">
        <f t="shared" si="1079"/>
        <v>-33.566278426408928</v>
      </c>
      <c r="BE261" s="30">
        <v>-1.72</v>
      </c>
      <c r="BF261" s="30">
        <f t="shared" ref="BF261:BG261" si="1086">BF260</f>
        <v>8</v>
      </c>
      <c r="BG261" s="30">
        <f t="shared" si="1086"/>
        <v>-6</v>
      </c>
      <c r="BH261" s="30">
        <f t="shared" ref="BH261:BH319" si="1087">(BE261*BF261) + BG261</f>
        <v>-19.759999999999998</v>
      </c>
    </row>
    <row r="262" spans="38:60">
      <c r="AL262" s="30">
        <f t="shared" si="1073"/>
        <v>-33.800703441954909</v>
      </c>
      <c r="AM262" s="30">
        <v>-8.4000000000000005E-2</v>
      </c>
      <c r="AN262" s="30">
        <f t="shared" ref="AN262:AO262" si="1088">AN261</f>
        <v>10</v>
      </c>
      <c r="AO262" s="30">
        <f t="shared" si="1088"/>
        <v>-5</v>
      </c>
      <c r="AP262" s="30">
        <f t="shared" ref="AP262:AP319" si="1089">(AM262*AN262) + AO262</f>
        <v>-5.84</v>
      </c>
      <c r="AR262" s="30">
        <f t="shared" si="1075"/>
        <v>-33.050703441954909</v>
      </c>
      <c r="AS262" s="30">
        <v>-0.85599999999999998</v>
      </c>
      <c r="AT262" s="30">
        <f t="shared" ref="AT262:AU262" si="1090">AT261</f>
        <v>8</v>
      </c>
      <c r="AU262" s="30">
        <f t="shared" si="1090"/>
        <v>-10</v>
      </c>
      <c r="AV262" s="30">
        <f t="shared" si="1083"/>
        <v>-16.847999999999999</v>
      </c>
      <c r="AX262" s="43">
        <f t="shared" si="1077"/>
        <v>-33.050703441954909</v>
      </c>
      <c r="AY262" s="57">
        <v>-3.9E-2</v>
      </c>
      <c r="AZ262" s="43">
        <f t="shared" ref="AZ262:BA262" si="1091">AZ261</f>
        <v>17</v>
      </c>
      <c r="BA262" s="43">
        <f t="shared" si="1091"/>
        <v>-7.5</v>
      </c>
      <c r="BB262" s="43">
        <f t="shared" si="1085"/>
        <v>-8.1630000000000003</v>
      </c>
      <c r="BC262" s="55"/>
      <c r="BD262" s="54">
        <f t="shared" si="1079"/>
        <v>-33.050703441954909</v>
      </c>
      <c r="BE262" s="30">
        <v>0.66</v>
      </c>
      <c r="BF262" s="30">
        <f t="shared" ref="BF262:BG262" si="1092">BF261</f>
        <v>8</v>
      </c>
      <c r="BG262" s="30">
        <f t="shared" si="1092"/>
        <v>-6</v>
      </c>
      <c r="BH262" s="30">
        <f t="shared" si="1087"/>
        <v>-0.71999999999999975</v>
      </c>
    </row>
    <row r="263" spans="38:60">
      <c r="AL263" s="30">
        <f t="shared" si="1073"/>
        <v>-33.285128457500889</v>
      </c>
      <c r="AM263" s="30">
        <v>-5.8999999999999997E-2</v>
      </c>
      <c r="AN263" s="30">
        <f t="shared" ref="AN263:AO263" si="1093">AN262</f>
        <v>10</v>
      </c>
      <c r="AO263" s="30">
        <f t="shared" si="1093"/>
        <v>-5</v>
      </c>
      <c r="AP263" s="30">
        <f t="shared" si="1089"/>
        <v>-5.59</v>
      </c>
      <c r="AR263" s="30">
        <f t="shared" si="1075"/>
        <v>-32.535128457500889</v>
      </c>
      <c r="AS263" s="30">
        <v>-0.72199999999999998</v>
      </c>
      <c r="AT263" s="30">
        <f t="shared" ref="AT263:AU263" si="1094">AT262</f>
        <v>8</v>
      </c>
      <c r="AU263" s="30">
        <f t="shared" si="1094"/>
        <v>-10</v>
      </c>
      <c r="AV263" s="30">
        <f t="shared" si="1083"/>
        <v>-15.776</v>
      </c>
      <c r="AX263" s="43">
        <f t="shared" si="1077"/>
        <v>-32.535128457500889</v>
      </c>
      <c r="AY263" s="57">
        <v>5.6000000000000001E-2</v>
      </c>
      <c r="AZ263" s="43">
        <f t="shared" ref="AZ263:BA263" si="1095">AZ262</f>
        <v>17</v>
      </c>
      <c r="BA263" s="43">
        <f t="shared" si="1095"/>
        <v>-7.5</v>
      </c>
      <c r="BB263" s="43">
        <f t="shared" si="1085"/>
        <v>-6.548</v>
      </c>
      <c r="BC263" s="55"/>
      <c r="BD263" s="54">
        <f t="shared" si="1079"/>
        <v>-32.535128457500889</v>
      </c>
      <c r="BE263" s="30">
        <v>0.45</v>
      </c>
      <c r="BF263" s="30">
        <f t="shared" ref="BF263:BG263" si="1096">BF262</f>
        <v>8</v>
      </c>
      <c r="BG263" s="30">
        <f t="shared" si="1096"/>
        <v>-6</v>
      </c>
      <c r="BH263" s="30">
        <f t="shared" si="1087"/>
        <v>-2.4</v>
      </c>
    </row>
    <row r="264" spans="38:60">
      <c r="AL264" s="30">
        <f t="shared" si="1073"/>
        <v>-32.769553473046869</v>
      </c>
      <c r="AM264" s="30">
        <v>5.3999999999999999E-2</v>
      </c>
      <c r="AN264" s="30">
        <f t="shared" ref="AN264:AO264" si="1097">AN263</f>
        <v>10</v>
      </c>
      <c r="AO264" s="30">
        <f t="shared" si="1097"/>
        <v>-5</v>
      </c>
      <c r="AP264" s="30">
        <f t="shared" si="1089"/>
        <v>-4.46</v>
      </c>
      <c r="AR264" s="30">
        <f t="shared" si="1075"/>
        <v>-32.019553473046869</v>
      </c>
      <c r="AS264" s="30">
        <v>0.05</v>
      </c>
      <c r="AT264" s="30">
        <f t="shared" ref="AT264:AU264" si="1098">AT263</f>
        <v>8</v>
      </c>
      <c r="AU264" s="30">
        <f t="shared" si="1098"/>
        <v>-10</v>
      </c>
      <c r="AV264" s="30">
        <f t="shared" si="1083"/>
        <v>-9.6</v>
      </c>
      <c r="AX264" s="43">
        <f t="shared" si="1077"/>
        <v>-32.019553473046869</v>
      </c>
      <c r="AY264" s="57">
        <v>0.16800000000000001</v>
      </c>
      <c r="AZ264" s="43">
        <f t="shared" ref="AZ264:BA264" si="1099">AZ263</f>
        <v>17</v>
      </c>
      <c r="BA264" s="43">
        <f t="shared" si="1099"/>
        <v>-7.5</v>
      </c>
      <c r="BB264" s="43">
        <f t="shared" si="1085"/>
        <v>-4.6440000000000001</v>
      </c>
      <c r="BC264" s="55"/>
      <c r="BD264" s="54">
        <f t="shared" si="1079"/>
        <v>-32.019553473046869</v>
      </c>
      <c r="BE264" s="30">
        <v>-0.56999999999999995</v>
      </c>
      <c r="BF264" s="30">
        <f t="shared" ref="BF264:BG264" si="1100">BF263</f>
        <v>8</v>
      </c>
      <c r="BG264" s="30">
        <f t="shared" si="1100"/>
        <v>-6</v>
      </c>
      <c r="BH264" s="30">
        <f t="shared" si="1087"/>
        <v>-10.559999999999999</v>
      </c>
    </row>
    <row r="265" spans="38:60">
      <c r="AL265" s="30">
        <f t="shared" si="1073"/>
        <v>-32.25397848859285</v>
      </c>
      <c r="AM265" s="30">
        <v>2.8000000000000001E-2</v>
      </c>
      <c r="AN265" s="30">
        <f t="shared" ref="AN265:AO265" si="1101">AN264</f>
        <v>10</v>
      </c>
      <c r="AO265" s="30">
        <f t="shared" si="1101"/>
        <v>-5</v>
      </c>
      <c r="AP265" s="30">
        <f t="shared" si="1089"/>
        <v>-4.72</v>
      </c>
      <c r="AR265" s="30">
        <f t="shared" si="1075"/>
        <v>-31.503978488592853</v>
      </c>
      <c r="AS265" s="30">
        <v>0.49399999999999999</v>
      </c>
      <c r="AT265" s="30">
        <f t="shared" ref="AT265:AU265" si="1102">AT264</f>
        <v>8</v>
      </c>
      <c r="AU265" s="30">
        <f t="shared" si="1102"/>
        <v>-10</v>
      </c>
      <c r="AV265" s="30">
        <f t="shared" si="1083"/>
        <v>-6.048</v>
      </c>
      <c r="AX265" s="43">
        <f t="shared" si="1077"/>
        <v>-31.503978488592853</v>
      </c>
      <c r="AY265" s="57">
        <v>8.5999999999999993E-2</v>
      </c>
      <c r="AZ265" s="43">
        <f t="shared" ref="AZ265:BA265" si="1103">AZ264</f>
        <v>17</v>
      </c>
      <c r="BA265" s="43">
        <f t="shared" si="1103"/>
        <v>-7.5</v>
      </c>
      <c r="BB265" s="43">
        <f t="shared" si="1085"/>
        <v>-6.0380000000000003</v>
      </c>
      <c r="BC265" s="55"/>
      <c r="BD265" s="54">
        <f t="shared" si="1079"/>
        <v>-31.503978488592853</v>
      </c>
      <c r="BE265" s="30">
        <v>0.55000000000000004</v>
      </c>
      <c r="BF265" s="30">
        <f t="shared" ref="BF265:BG265" si="1104">BF264</f>
        <v>8</v>
      </c>
      <c r="BG265" s="30">
        <f t="shared" si="1104"/>
        <v>-6</v>
      </c>
      <c r="BH265" s="30">
        <f t="shared" si="1087"/>
        <v>-1.5999999999999996</v>
      </c>
    </row>
    <row r="266" spans="38:60">
      <c r="AL266" s="30">
        <f t="shared" si="1073"/>
        <v>-31.738403504138834</v>
      </c>
      <c r="AM266" s="30">
        <v>5.0000000000000001E-3</v>
      </c>
      <c r="AN266" s="30">
        <f t="shared" ref="AN266:AO266" si="1105">AN265</f>
        <v>10</v>
      </c>
      <c r="AO266" s="30">
        <f t="shared" si="1105"/>
        <v>-5</v>
      </c>
      <c r="AP266" s="30">
        <f t="shared" si="1089"/>
        <v>-4.95</v>
      </c>
      <c r="AR266" s="30">
        <f t="shared" si="1075"/>
        <v>-30.988403504138837</v>
      </c>
      <c r="AS266" s="30">
        <v>0.70599999999999996</v>
      </c>
      <c r="AT266" s="30">
        <f t="shared" ref="AT266:AU266" si="1106">AT265</f>
        <v>8</v>
      </c>
      <c r="AU266" s="30">
        <f t="shared" si="1106"/>
        <v>-10</v>
      </c>
      <c r="AV266" s="30">
        <f t="shared" si="1083"/>
        <v>-4.3520000000000003</v>
      </c>
      <c r="AX266" s="43">
        <f t="shared" si="1077"/>
        <v>-30.988403504138837</v>
      </c>
      <c r="AY266" s="57">
        <v>6.2E-2</v>
      </c>
      <c r="AZ266" s="43">
        <f t="shared" ref="AZ266:BA266" si="1107">AZ265</f>
        <v>17</v>
      </c>
      <c r="BA266" s="43">
        <f t="shared" si="1107"/>
        <v>-7.5</v>
      </c>
      <c r="BB266" s="43">
        <f t="shared" si="1085"/>
        <v>-6.4459999999999997</v>
      </c>
      <c r="BC266" s="55"/>
      <c r="BD266" s="54">
        <f t="shared" si="1079"/>
        <v>-30.988403504138837</v>
      </c>
      <c r="BE266" s="30">
        <v>0.74</v>
      </c>
      <c r="BF266" s="30">
        <f t="shared" ref="BF266:BG266" si="1108">BF265</f>
        <v>8</v>
      </c>
      <c r="BG266" s="30">
        <f t="shared" si="1108"/>
        <v>-6</v>
      </c>
      <c r="BH266" s="30">
        <f t="shared" si="1087"/>
        <v>-8.0000000000000071E-2</v>
      </c>
    </row>
    <row r="267" spans="38:60">
      <c r="AL267" s="30">
        <f t="shared" si="1073"/>
        <v>-31.222828519684818</v>
      </c>
      <c r="AM267" s="30">
        <v>-0.08</v>
      </c>
      <c r="AN267" s="30">
        <f t="shared" ref="AN267:AO267" si="1109">AN266</f>
        <v>10</v>
      </c>
      <c r="AO267" s="30">
        <f t="shared" si="1109"/>
        <v>-5</v>
      </c>
      <c r="AP267" s="30">
        <f t="shared" si="1089"/>
        <v>-5.8</v>
      </c>
      <c r="AR267" s="30">
        <f t="shared" si="1075"/>
        <v>-30.472828519684821</v>
      </c>
      <c r="AS267" s="30">
        <v>0.41099999999999998</v>
      </c>
      <c r="AT267" s="30">
        <f t="shared" ref="AT267:AU267" si="1110">AT266</f>
        <v>8</v>
      </c>
      <c r="AU267" s="30">
        <f t="shared" si="1110"/>
        <v>-10</v>
      </c>
      <c r="AV267" s="30">
        <f t="shared" si="1083"/>
        <v>-6.7119999999999997</v>
      </c>
      <c r="AX267" s="43">
        <f t="shared" si="1077"/>
        <v>-30.472828519684821</v>
      </c>
      <c r="AY267" s="57">
        <v>2.8000000000000001E-2</v>
      </c>
      <c r="AZ267" s="43">
        <f t="shared" ref="AZ267:BA267" si="1111">AZ266</f>
        <v>17</v>
      </c>
      <c r="BA267" s="43">
        <f t="shared" si="1111"/>
        <v>-7.5</v>
      </c>
      <c r="BB267" s="43">
        <f t="shared" si="1085"/>
        <v>-7.024</v>
      </c>
      <c r="BC267" s="55"/>
      <c r="BD267" s="54">
        <f t="shared" si="1079"/>
        <v>-30.472828519684821</v>
      </c>
      <c r="BE267" s="30">
        <v>-1.7</v>
      </c>
      <c r="BF267" s="30">
        <f t="shared" ref="BF267:BG267" si="1112">BF266</f>
        <v>8</v>
      </c>
      <c r="BG267" s="30">
        <f t="shared" si="1112"/>
        <v>-6</v>
      </c>
      <c r="BH267" s="30">
        <f t="shared" si="1087"/>
        <v>-19.600000000000001</v>
      </c>
    </row>
    <row r="268" spans="38:60">
      <c r="AL268" s="30">
        <f t="shared" si="1073"/>
        <v>-30.707253535230802</v>
      </c>
      <c r="AM268" s="30">
        <v>1.2999999999999999E-2</v>
      </c>
      <c r="AN268" s="30">
        <f t="shared" ref="AN268:AO268" si="1113">AN267</f>
        <v>10</v>
      </c>
      <c r="AO268" s="30">
        <f t="shared" si="1113"/>
        <v>-5</v>
      </c>
      <c r="AP268" s="30">
        <f t="shared" si="1089"/>
        <v>-4.87</v>
      </c>
      <c r="AR268" s="30">
        <f t="shared" si="1075"/>
        <v>-29.957253535230805</v>
      </c>
      <c r="AS268" s="30">
        <v>-8.8999999999999996E-2</v>
      </c>
      <c r="AT268" s="30">
        <f t="shared" ref="AT268:AU268" si="1114">AT267</f>
        <v>8</v>
      </c>
      <c r="AU268" s="30">
        <f t="shared" si="1114"/>
        <v>-10</v>
      </c>
      <c r="AV268" s="30">
        <f t="shared" si="1083"/>
        <v>-10.712</v>
      </c>
      <c r="AX268" s="43">
        <f t="shared" si="1077"/>
        <v>-29.957253535230805</v>
      </c>
      <c r="AY268" s="57">
        <v>5.1999999999999998E-2</v>
      </c>
      <c r="AZ268" s="43">
        <f t="shared" ref="AZ268:BA268" si="1115">AZ267</f>
        <v>17</v>
      </c>
      <c r="BA268" s="43">
        <f t="shared" si="1115"/>
        <v>-7.5</v>
      </c>
      <c r="BB268" s="43">
        <f t="shared" si="1085"/>
        <v>-6.6159999999999997</v>
      </c>
      <c r="BC268" s="55"/>
      <c r="BD268" s="54">
        <f t="shared" si="1079"/>
        <v>-29.957253535230805</v>
      </c>
      <c r="BE268" s="30">
        <v>1.53</v>
      </c>
      <c r="BF268" s="30">
        <f t="shared" ref="BF268:BG268" si="1116">BF267</f>
        <v>8</v>
      </c>
      <c r="BG268" s="30">
        <f t="shared" si="1116"/>
        <v>-6</v>
      </c>
      <c r="BH268" s="30">
        <f t="shared" si="1087"/>
        <v>6.24</v>
      </c>
    </row>
    <row r="269" spans="38:60">
      <c r="AL269" s="30">
        <f t="shared" si="1073"/>
        <v>-30.191678550776786</v>
      </c>
      <c r="AM269" s="30">
        <v>5.5E-2</v>
      </c>
      <c r="AN269" s="30">
        <f t="shared" ref="AN269:AO269" si="1117">AN268</f>
        <v>10</v>
      </c>
      <c r="AO269" s="30">
        <f t="shared" si="1117"/>
        <v>-5</v>
      </c>
      <c r="AP269" s="30">
        <f t="shared" si="1089"/>
        <v>-4.45</v>
      </c>
      <c r="AR269" s="30">
        <f t="shared" si="1075"/>
        <v>-29.441678550776789</v>
      </c>
      <c r="AS269" s="30">
        <v>-0.14399999999999999</v>
      </c>
      <c r="AT269" s="30">
        <f t="shared" ref="AT269:AU269" si="1118">AT268</f>
        <v>8</v>
      </c>
      <c r="AU269" s="30">
        <f t="shared" si="1118"/>
        <v>-10</v>
      </c>
      <c r="AV269" s="30">
        <f t="shared" si="1083"/>
        <v>-11.151999999999999</v>
      </c>
      <c r="AX269" s="43">
        <f t="shared" si="1077"/>
        <v>-29.441678550776789</v>
      </c>
      <c r="AY269" s="57">
        <v>6.0000000000000001E-3</v>
      </c>
      <c r="AZ269" s="43">
        <f t="shared" ref="AZ269:BA269" si="1119">AZ268</f>
        <v>17</v>
      </c>
      <c r="BA269" s="43">
        <f t="shared" si="1119"/>
        <v>-7.5</v>
      </c>
      <c r="BB269" s="43">
        <f t="shared" si="1085"/>
        <v>-7.3979999999999997</v>
      </c>
      <c r="BC269" s="55"/>
      <c r="BD269" s="54">
        <f t="shared" si="1079"/>
        <v>-29.441678550776789</v>
      </c>
      <c r="BE269" s="30">
        <v>-1.21</v>
      </c>
      <c r="BF269" s="30">
        <f t="shared" ref="BF269:BG269" si="1120">BF268</f>
        <v>8</v>
      </c>
      <c r="BG269" s="30">
        <f t="shared" si="1120"/>
        <v>-6</v>
      </c>
      <c r="BH269" s="30">
        <f t="shared" si="1087"/>
        <v>-15.68</v>
      </c>
    </row>
    <row r="270" spans="38:60">
      <c r="AL270" s="30">
        <f t="shared" si="1073"/>
        <v>-29.676103566322769</v>
      </c>
      <c r="AM270" s="30">
        <v>0.11899999999999999</v>
      </c>
      <c r="AN270" s="30">
        <f t="shared" ref="AN270:AO270" si="1121">AN269</f>
        <v>10</v>
      </c>
      <c r="AO270" s="30">
        <f t="shared" si="1121"/>
        <v>-5</v>
      </c>
      <c r="AP270" s="30">
        <f t="shared" si="1089"/>
        <v>-3.81</v>
      </c>
      <c r="AR270" s="30">
        <f t="shared" si="1075"/>
        <v>-28.926103566322773</v>
      </c>
      <c r="AS270" s="30">
        <v>-0.23300000000000001</v>
      </c>
      <c r="AT270" s="30">
        <f t="shared" ref="AT270:AU270" si="1122">AT269</f>
        <v>8</v>
      </c>
      <c r="AU270" s="30">
        <f t="shared" si="1122"/>
        <v>-10</v>
      </c>
      <c r="AV270" s="30">
        <f t="shared" si="1083"/>
        <v>-11.864000000000001</v>
      </c>
      <c r="AX270" s="43">
        <f t="shared" si="1077"/>
        <v>-28.926103566322773</v>
      </c>
      <c r="AY270" s="57">
        <v>-3.6999999999999998E-2</v>
      </c>
      <c r="AZ270" s="43">
        <f t="shared" ref="AZ270:BA270" si="1123">AZ269</f>
        <v>17</v>
      </c>
      <c r="BA270" s="43">
        <f t="shared" si="1123"/>
        <v>-7.5</v>
      </c>
      <c r="BB270" s="43">
        <f t="shared" si="1085"/>
        <v>-8.1289999999999996</v>
      </c>
      <c r="BC270" s="55"/>
      <c r="BD270" s="54">
        <f t="shared" si="1079"/>
        <v>-28.926103566322773</v>
      </c>
      <c r="BE270" s="30">
        <v>0.28000000000000003</v>
      </c>
      <c r="BF270" s="30">
        <f t="shared" ref="BF270:BG270" si="1124">BF269</f>
        <v>8</v>
      </c>
      <c r="BG270" s="30">
        <f t="shared" si="1124"/>
        <v>-6</v>
      </c>
      <c r="BH270" s="30">
        <f t="shared" si="1087"/>
        <v>-3.76</v>
      </c>
    </row>
    <row r="271" spans="38:60">
      <c r="AL271" s="30">
        <f t="shared" si="1073"/>
        <v>-29.160528581868753</v>
      </c>
      <c r="AM271" s="30">
        <v>0</v>
      </c>
      <c r="AN271" s="30">
        <f t="shared" ref="AN271:AO271" si="1125">AN270</f>
        <v>10</v>
      </c>
      <c r="AO271" s="30">
        <f t="shared" si="1125"/>
        <v>-5</v>
      </c>
      <c r="AP271" s="30">
        <f t="shared" si="1089"/>
        <v>-5</v>
      </c>
      <c r="AR271" s="30">
        <f t="shared" si="1075"/>
        <v>-28.410528581868757</v>
      </c>
      <c r="AS271" s="30">
        <v>0.27800000000000002</v>
      </c>
      <c r="AT271" s="30">
        <f t="shared" ref="AT271:AU271" si="1126">AT270</f>
        <v>8</v>
      </c>
      <c r="AU271" s="30">
        <f t="shared" si="1126"/>
        <v>-10</v>
      </c>
      <c r="AV271" s="30">
        <f t="shared" si="1083"/>
        <v>-7.7759999999999998</v>
      </c>
      <c r="AX271" s="43">
        <f t="shared" si="1077"/>
        <v>-28.410528581868757</v>
      </c>
      <c r="AY271" s="57">
        <v>-6.0999999999999999E-2</v>
      </c>
      <c r="AZ271" s="43">
        <f t="shared" ref="AZ271:BA271" si="1127">AZ270</f>
        <v>17</v>
      </c>
      <c r="BA271" s="43">
        <f t="shared" si="1127"/>
        <v>-7.5</v>
      </c>
      <c r="BB271" s="43">
        <f t="shared" si="1085"/>
        <v>-8.536999999999999</v>
      </c>
      <c r="BC271" s="55"/>
      <c r="BD271" s="54">
        <f t="shared" si="1079"/>
        <v>-28.410528581868757</v>
      </c>
      <c r="BE271" s="30">
        <v>0.19</v>
      </c>
      <c r="BF271" s="30">
        <f t="shared" ref="BF271:BG271" si="1128">BF270</f>
        <v>8</v>
      </c>
      <c r="BG271" s="30">
        <f t="shared" si="1128"/>
        <v>-6</v>
      </c>
      <c r="BH271" s="30">
        <f t="shared" si="1087"/>
        <v>-4.4800000000000004</v>
      </c>
    </row>
    <row r="272" spans="38:60">
      <c r="AL272" s="30">
        <f t="shared" si="1073"/>
        <v>-28.644953597414737</v>
      </c>
      <c r="AM272" s="30">
        <v>-7.4999999999999997E-2</v>
      </c>
      <c r="AN272" s="30">
        <f t="shared" ref="AN272:AO272" si="1129">AN271</f>
        <v>10</v>
      </c>
      <c r="AO272" s="30">
        <f t="shared" si="1129"/>
        <v>-5</v>
      </c>
      <c r="AP272" s="30">
        <f t="shared" si="1089"/>
        <v>-5.75</v>
      </c>
      <c r="AR272" s="30">
        <f t="shared" si="1075"/>
        <v>-27.894953597414741</v>
      </c>
      <c r="AS272" s="30">
        <v>0.1</v>
      </c>
      <c r="AT272" s="30">
        <f t="shared" ref="AT272:AU272" si="1130">AT271</f>
        <v>8</v>
      </c>
      <c r="AU272" s="30">
        <f t="shared" si="1130"/>
        <v>-10</v>
      </c>
      <c r="AV272" s="30">
        <f t="shared" si="1083"/>
        <v>-9.1999999999999993</v>
      </c>
      <c r="AX272" s="43">
        <f t="shared" si="1077"/>
        <v>-27.894953597414741</v>
      </c>
      <c r="AY272" s="57">
        <v>-0.08</v>
      </c>
      <c r="AZ272" s="43">
        <f t="shared" ref="AZ272:BA272" si="1131">AZ271</f>
        <v>17</v>
      </c>
      <c r="BA272" s="43">
        <f t="shared" si="1131"/>
        <v>-7.5</v>
      </c>
      <c r="BB272" s="43">
        <f t="shared" si="1085"/>
        <v>-8.86</v>
      </c>
      <c r="BC272" s="55"/>
      <c r="BD272" s="54">
        <f t="shared" si="1079"/>
        <v>-27.894953597414741</v>
      </c>
      <c r="BE272" s="30">
        <v>-0.35</v>
      </c>
      <c r="BF272" s="30">
        <f t="shared" ref="BF272:BG272" si="1132">BF271</f>
        <v>8</v>
      </c>
      <c r="BG272" s="30">
        <f t="shared" si="1132"/>
        <v>-6</v>
      </c>
      <c r="BH272" s="30">
        <f t="shared" si="1087"/>
        <v>-8.8000000000000007</v>
      </c>
    </row>
    <row r="273" spans="38:60">
      <c r="AL273" s="30">
        <f t="shared" si="1073"/>
        <v>-28.129378612960721</v>
      </c>
      <c r="AM273" s="30">
        <v>-0.151</v>
      </c>
      <c r="AN273" s="30">
        <f t="shared" ref="AN273:AO273" si="1133">AN272</f>
        <v>10</v>
      </c>
      <c r="AO273" s="30">
        <f t="shared" si="1133"/>
        <v>-5</v>
      </c>
      <c r="AP273" s="30">
        <f t="shared" si="1089"/>
        <v>-6.51</v>
      </c>
      <c r="AR273" s="30">
        <f t="shared" si="1075"/>
        <v>-27.379378612960725</v>
      </c>
      <c r="AS273" s="30">
        <v>6.7000000000000004E-2</v>
      </c>
      <c r="AT273" s="30">
        <f t="shared" ref="AT273:AU273" si="1134">AT272</f>
        <v>8</v>
      </c>
      <c r="AU273" s="30">
        <f t="shared" si="1134"/>
        <v>-10</v>
      </c>
      <c r="AV273" s="30">
        <f t="shared" si="1083"/>
        <v>-9.4640000000000004</v>
      </c>
      <c r="AX273" s="43">
        <f t="shared" si="1077"/>
        <v>-27.379378612960725</v>
      </c>
      <c r="AY273" s="57">
        <v>-6.4000000000000001E-2</v>
      </c>
      <c r="AZ273" s="43">
        <f t="shared" ref="AZ273:BA273" si="1135">AZ272</f>
        <v>17</v>
      </c>
      <c r="BA273" s="43">
        <f t="shared" si="1135"/>
        <v>-7.5</v>
      </c>
      <c r="BB273" s="43">
        <f t="shared" si="1085"/>
        <v>-8.588000000000001</v>
      </c>
      <c r="BC273" s="55"/>
      <c r="BD273" s="54">
        <f t="shared" si="1079"/>
        <v>-27.379378612960725</v>
      </c>
      <c r="BE273" s="30">
        <v>0.5</v>
      </c>
      <c r="BF273" s="30">
        <f t="shared" ref="BF273:BG273" si="1136">BF272</f>
        <v>8</v>
      </c>
      <c r="BG273" s="30">
        <f t="shared" si="1136"/>
        <v>-6</v>
      </c>
      <c r="BH273" s="30">
        <f t="shared" si="1087"/>
        <v>-2</v>
      </c>
    </row>
    <row r="274" spans="38:60">
      <c r="AL274" s="30">
        <f t="shared" si="1073"/>
        <v>-27.613803628506705</v>
      </c>
      <c r="AM274" s="30">
        <v>-0.113</v>
      </c>
      <c r="AN274" s="30">
        <f t="shared" ref="AN274:AO274" si="1137">AN273</f>
        <v>10</v>
      </c>
      <c r="AO274" s="30">
        <f t="shared" si="1137"/>
        <v>-5</v>
      </c>
      <c r="AP274" s="30">
        <f t="shared" si="1089"/>
        <v>-6.13</v>
      </c>
      <c r="AR274" s="30">
        <f t="shared" si="1075"/>
        <v>-26.863803628506709</v>
      </c>
      <c r="AS274" s="30">
        <v>-0.51100000000000001</v>
      </c>
      <c r="AT274" s="30">
        <f t="shared" ref="AT274:AU274" si="1138">AT273</f>
        <v>8</v>
      </c>
      <c r="AU274" s="30">
        <f t="shared" si="1138"/>
        <v>-10</v>
      </c>
      <c r="AV274" s="30">
        <f t="shared" si="1083"/>
        <v>-14.088000000000001</v>
      </c>
      <c r="AX274" s="43">
        <f t="shared" si="1077"/>
        <v>-26.863803628506709</v>
      </c>
      <c r="AY274" s="57">
        <v>-1.0999999999999999E-2</v>
      </c>
      <c r="AZ274" s="43">
        <f t="shared" ref="AZ274:BA274" si="1139">AZ273</f>
        <v>17</v>
      </c>
      <c r="BA274" s="43">
        <f t="shared" si="1139"/>
        <v>-7.5</v>
      </c>
      <c r="BB274" s="43">
        <f t="shared" si="1085"/>
        <v>-7.6870000000000003</v>
      </c>
      <c r="BC274" s="55"/>
      <c r="BD274" s="54">
        <f t="shared" si="1079"/>
        <v>-26.863803628506709</v>
      </c>
      <c r="BE274" s="30">
        <v>-0.27</v>
      </c>
      <c r="BF274" s="30">
        <f t="shared" ref="BF274:BG274" si="1140">BF273</f>
        <v>8</v>
      </c>
      <c r="BG274" s="30">
        <f t="shared" si="1140"/>
        <v>-6</v>
      </c>
      <c r="BH274" s="30">
        <f t="shared" si="1087"/>
        <v>-8.16</v>
      </c>
    </row>
    <row r="275" spans="38:60">
      <c r="AL275" s="30">
        <f t="shared" si="1073"/>
        <v>-27.098228644052689</v>
      </c>
      <c r="AM275" s="30">
        <v>-2.9000000000000001E-2</v>
      </c>
      <c r="AN275" s="30">
        <f t="shared" ref="AN275:AO275" si="1141">AN274</f>
        <v>10</v>
      </c>
      <c r="AO275" s="30">
        <f t="shared" si="1141"/>
        <v>-5</v>
      </c>
      <c r="AP275" s="30">
        <f t="shared" si="1089"/>
        <v>-5.29</v>
      </c>
      <c r="AR275" s="30">
        <f t="shared" si="1075"/>
        <v>-26.348228644052693</v>
      </c>
      <c r="AS275" s="30">
        <v>-0.55600000000000005</v>
      </c>
      <c r="AT275" s="30">
        <f t="shared" ref="AT275:AU275" si="1142">AT274</f>
        <v>8</v>
      </c>
      <c r="AU275" s="30">
        <f t="shared" si="1142"/>
        <v>-10</v>
      </c>
      <c r="AV275" s="30">
        <f t="shared" si="1083"/>
        <v>-14.448</v>
      </c>
      <c r="AX275" s="43">
        <f t="shared" si="1077"/>
        <v>-26.348228644052693</v>
      </c>
      <c r="AY275" s="57">
        <v>6.4000000000000001E-2</v>
      </c>
      <c r="AZ275" s="43">
        <f t="shared" ref="AZ275:BA275" si="1143">AZ274</f>
        <v>17</v>
      </c>
      <c r="BA275" s="43">
        <f t="shared" si="1143"/>
        <v>-7.5</v>
      </c>
      <c r="BB275" s="43">
        <f t="shared" si="1085"/>
        <v>-6.4119999999999999</v>
      </c>
      <c r="BC275" s="55"/>
      <c r="BD275" s="54">
        <f t="shared" si="1079"/>
        <v>-26.348228644052693</v>
      </c>
      <c r="BE275" s="30">
        <v>-0.11</v>
      </c>
      <c r="BF275" s="30">
        <f t="shared" ref="BF275:BG275" si="1144">BF274</f>
        <v>8</v>
      </c>
      <c r="BG275" s="30">
        <f t="shared" si="1144"/>
        <v>-6</v>
      </c>
      <c r="BH275" s="30">
        <f t="shared" si="1087"/>
        <v>-6.88</v>
      </c>
    </row>
    <row r="276" spans="38:60">
      <c r="AL276" s="30">
        <f t="shared" si="1073"/>
        <v>-26.582653659598673</v>
      </c>
      <c r="AM276" s="30">
        <v>7.1999999999999995E-2</v>
      </c>
      <c r="AN276" s="30">
        <f t="shared" ref="AN276:AO276" si="1145">AN275</f>
        <v>10</v>
      </c>
      <c r="AO276" s="30">
        <f t="shared" si="1145"/>
        <v>-5</v>
      </c>
      <c r="AP276" s="30">
        <f t="shared" si="1089"/>
        <v>-4.28</v>
      </c>
      <c r="AR276" s="30">
        <f t="shared" si="1075"/>
        <v>-25.832653659598677</v>
      </c>
      <c r="AS276" s="30">
        <v>-0.34399999999999997</v>
      </c>
      <c r="AT276" s="30">
        <f t="shared" ref="AT276:AU276" si="1146">AT275</f>
        <v>8</v>
      </c>
      <c r="AU276" s="30">
        <f t="shared" si="1146"/>
        <v>-10</v>
      </c>
      <c r="AV276" s="30">
        <f t="shared" si="1083"/>
        <v>-12.751999999999999</v>
      </c>
      <c r="AX276" s="43">
        <f t="shared" si="1077"/>
        <v>-25.832653659598677</v>
      </c>
      <c r="AY276" s="57">
        <v>0.10100000000000001</v>
      </c>
      <c r="AZ276" s="43">
        <f t="shared" ref="AZ276:BA276" si="1147">AZ275</f>
        <v>17</v>
      </c>
      <c r="BA276" s="43">
        <f t="shared" si="1147"/>
        <v>-7.5</v>
      </c>
      <c r="BB276" s="43">
        <f t="shared" si="1085"/>
        <v>-5.7829999999999995</v>
      </c>
      <c r="BC276" s="55"/>
      <c r="BD276" s="54">
        <f t="shared" si="1079"/>
        <v>-25.832653659598677</v>
      </c>
      <c r="BE276" s="30">
        <v>0.18</v>
      </c>
      <c r="BF276" s="30">
        <f t="shared" ref="BF276:BG276" si="1148">BF275</f>
        <v>8</v>
      </c>
      <c r="BG276" s="30">
        <f t="shared" si="1148"/>
        <v>-6</v>
      </c>
      <c r="BH276" s="30">
        <f t="shared" si="1087"/>
        <v>-4.5600000000000005</v>
      </c>
    </row>
    <row r="277" spans="38:60">
      <c r="AL277" s="30">
        <f t="shared" si="1073"/>
        <v>-26.067078675144657</v>
      </c>
      <c r="AM277" s="30">
        <v>0.14799999999999999</v>
      </c>
      <c r="AN277" s="30">
        <f t="shared" ref="AN277:AO277" si="1149">AN276</f>
        <v>10</v>
      </c>
      <c r="AO277" s="30">
        <f t="shared" si="1149"/>
        <v>-5</v>
      </c>
      <c r="AP277" s="30">
        <f t="shared" si="1089"/>
        <v>-3.52</v>
      </c>
      <c r="AR277" s="30">
        <f t="shared" si="1075"/>
        <v>-25.317078675144661</v>
      </c>
      <c r="AS277" s="30">
        <v>0.122</v>
      </c>
      <c r="AT277" s="30">
        <f t="shared" ref="AT277:AU277" si="1150">AT276</f>
        <v>8</v>
      </c>
      <c r="AU277" s="30">
        <f t="shared" si="1150"/>
        <v>-10</v>
      </c>
      <c r="AV277" s="30">
        <f t="shared" si="1083"/>
        <v>-9.0240000000000009</v>
      </c>
      <c r="AX277" s="43">
        <f t="shared" si="1077"/>
        <v>-25.317078675144661</v>
      </c>
      <c r="AY277" s="57">
        <v>6.5000000000000002E-2</v>
      </c>
      <c r="AZ277" s="43">
        <f t="shared" ref="AZ277:BA277" si="1151">AZ276</f>
        <v>17</v>
      </c>
      <c r="BA277" s="43">
        <f t="shared" si="1151"/>
        <v>-7.5</v>
      </c>
      <c r="BB277" s="43">
        <f t="shared" si="1085"/>
        <v>-6.3949999999999996</v>
      </c>
      <c r="BC277" s="55"/>
      <c r="BD277" s="54">
        <f t="shared" si="1079"/>
        <v>-25.317078675144661</v>
      </c>
      <c r="BE277" s="30">
        <v>0.65</v>
      </c>
      <c r="BF277" s="30">
        <f t="shared" ref="BF277:BG277" si="1152">BF276</f>
        <v>8</v>
      </c>
      <c r="BG277" s="30">
        <f t="shared" si="1152"/>
        <v>-6</v>
      </c>
      <c r="BH277" s="30">
        <f t="shared" si="1087"/>
        <v>-0.79999999999999982</v>
      </c>
    </row>
    <row r="278" spans="38:60">
      <c r="AL278" s="30">
        <f t="shared" si="1073"/>
        <v>-25.551503690690641</v>
      </c>
      <c r="AM278" s="30">
        <v>7.3999999999999996E-2</v>
      </c>
      <c r="AN278" s="30">
        <f t="shared" ref="AN278:AO278" si="1153">AN277</f>
        <v>10</v>
      </c>
      <c r="AO278" s="30">
        <f t="shared" si="1153"/>
        <v>-5</v>
      </c>
      <c r="AP278" s="30">
        <f t="shared" si="1089"/>
        <v>-4.26</v>
      </c>
      <c r="AR278" s="30">
        <f t="shared" si="1075"/>
        <v>-24.801503690690645</v>
      </c>
      <c r="AS278" s="30">
        <v>0.3</v>
      </c>
      <c r="AT278" s="30">
        <f t="shared" ref="AT278:AU278" si="1154">AT277</f>
        <v>8</v>
      </c>
      <c r="AU278" s="30">
        <f t="shared" si="1154"/>
        <v>-10</v>
      </c>
      <c r="AV278" s="30">
        <f t="shared" si="1083"/>
        <v>-7.6</v>
      </c>
      <c r="AX278" s="43">
        <f t="shared" si="1077"/>
        <v>-24.801503690690645</v>
      </c>
      <c r="AY278" s="57">
        <v>7.0000000000000001E-3</v>
      </c>
      <c r="AZ278" s="43">
        <f t="shared" ref="AZ278:BA278" si="1155">AZ277</f>
        <v>17</v>
      </c>
      <c r="BA278" s="43">
        <f t="shared" si="1155"/>
        <v>-7.5</v>
      </c>
      <c r="BB278" s="43">
        <f t="shared" si="1085"/>
        <v>-7.3810000000000002</v>
      </c>
      <c r="BC278" s="55"/>
      <c r="BD278" s="54">
        <f t="shared" si="1079"/>
        <v>-24.801503690690645</v>
      </c>
      <c r="BE278" s="30">
        <v>-0.74</v>
      </c>
      <c r="BF278" s="30">
        <f t="shared" ref="BF278:BG278" si="1156">BF277</f>
        <v>8</v>
      </c>
      <c r="BG278" s="30">
        <f t="shared" si="1156"/>
        <v>-6</v>
      </c>
      <c r="BH278" s="30">
        <f t="shared" si="1087"/>
        <v>-11.92</v>
      </c>
    </row>
    <row r="279" spans="38:60">
      <c r="AL279" s="30">
        <f t="shared" si="1073"/>
        <v>-25.035928706236625</v>
      </c>
      <c r="AM279" s="30">
        <v>-2.1999999999999999E-2</v>
      </c>
      <c r="AN279" s="30">
        <f t="shared" ref="AN279:AO279" si="1157">AN278</f>
        <v>10</v>
      </c>
      <c r="AO279" s="30">
        <f t="shared" si="1157"/>
        <v>-5</v>
      </c>
      <c r="AP279" s="30">
        <f t="shared" si="1089"/>
        <v>-5.22</v>
      </c>
      <c r="AR279" s="30">
        <f t="shared" si="1075"/>
        <v>-24.285928706236628</v>
      </c>
      <c r="AS279" s="30">
        <v>0.27800000000000002</v>
      </c>
      <c r="AT279" s="30">
        <f t="shared" ref="AT279:AU279" si="1158">AT278</f>
        <v>8</v>
      </c>
      <c r="AU279" s="30">
        <f t="shared" si="1158"/>
        <v>-10</v>
      </c>
      <c r="AV279" s="30">
        <f t="shared" si="1083"/>
        <v>-7.7759999999999998</v>
      </c>
      <c r="AX279" s="43">
        <f t="shared" si="1077"/>
        <v>-24.285928706236628</v>
      </c>
      <c r="AY279" s="57">
        <v>-4.4999999999999998E-2</v>
      </c>
      <c r="AZ279" s="43">
        <f t="shared" ref="AZ279:BA279" si="1159">AZ278</f>
        <v>17</v>
      </c>
      <c r="BA279" s="43">
        <f t="shared" si="1159"/>
        <v>-7.5</v>
      </c>
      <c r="BB279" s="43">
        <f t="shared" si="1085"/>
        <v>-8.2650000000000006</v>
      </c>
      <c r="BC279" s="55"/>
      <c r="BD279" s="54">
        <f t="shared" si="1079"/>
        <v>-24.285928706236628</v>
      </c>
      <c r="BE279" s="30">
        <v>0.03</v>
      </c>
      <c r="BF279" s="30">
        <f t="shared" ref="BF279:BG279" si="1160">BF278</f>
        <v>8</v>
      </c>
      <c r="BG279" s="30">
        <f t="shared" si="1160"/>
        <v>-6</v>
      </c>
      <c r="BH279" s="30">
        <f t="shared" si="1087"/>
        <v>-5.76</v>
      </c>
    </row>
    <row r="280" spans="38:60">
      <c r="AL280" s="30">
        <f t="shared" si="1073"/>
        <v>-24.520353721782609</v>
      </c>
      <c r="AM280" s="30">
        <v>-0.11600000000000001</v>
      </c>
      <c r="AN280" s="30">
        <f t="shared" ref="AN280:AO280" si="1161">AN279</f>
        <v>10</v>
      </c>
      <c r="AO280" s="30">
        <f t="shared" si="1161"/>
        <v>-5</v>
      </c>
      <c r="AP280" s="30">
        <f t="shared" si="1089"/>
        <v>-6.16</v>
      </c>
      <c r="AR280" s="30">
        <f t="shared" si="1075"/>
        <v>-23.770353721782612</v>
      </c>
      <c r="AS280" s="30">
        <v>0.14399999999999999</v>
      </c>
      <c r="AT280" s="30">
        <f t="shared" ref="AT280:AU280" si="1162">AT279</f>
        <v>8</v>
      </c>
      <c r="AU280" s="30">
        <f t="shared" si="1162"/>
        <v>-10</v>
      </c>
      <c r="AV280" s="30">
        <f t="shared" si="1083"/>
        <v>-8.8480000000000008</v>
      </c>
      <c r="AX280" s="43">
        <f t="shared" si="1077"/>
        <v>-23.770353721782612</v>
      </c>
      <c r="AY280" s="57">
        <v>-7.5999999999999998E-2</v>
      </c>
      <c r="AZ280" s="43">
        <f t="shared" ref="AZ280:BA280" si="1163">AZ279</f>
        <v>17</v>
      </c>
      <c r="BA280" s="43">
        <f t="shared" si="1163"/>
        <v>-7.5</v>
      </c>
      <c r="BB280" s="43">
        <f t="shared" si="1085"/>
        <v>-8.7919999999999998</v>
      </c>
      <c r="BC280" s="55"/>
      <c r="BD280" s="54">
        <f t="shared" si="1079"/>
        <v>-23.770353721782612</v>
      </c>
      <c r="BE280" s="30">
        <v>-0.04</v>
      </c>
      <c r="BF280" s="30">
        <f t="shared" ref="BF280:BG280" si="1164">BF279</f>
        <v>8</v>
      </c>
      <c r="BG280" s="30">
        <f t="shared" si="1164"/>
        <v>-6</v>
      </c>
      <c r="BH280" s="30">
        <f t="shared" si="1087"/>
        <v>-6.32</v>
      </c>
    </row>
    <row r="281" spans="38:60">
      <c r="AL281" s="30">
        <f t="shared" si="1073"/>
        <v>-24.004778737328593</v>
      </c>
      <c r="AM281" s="30">
        <v>-8.9999999999999993E-3</v>
      </c>
      <c r="AN281" s="30">
        <f t="shared" ref="AN281:AO281" si="1165">AN280</f>
        <v>10</v>
      </c>
      <c r="AO281" s="30">
        <f t="shared" si="1165"/>
        <v>-5</v>
      </c>
      <c r="AP281" s="30">
        <f t="shared" si="1089"/>
        <v>-5.09</v>
      </c>
      <c r="AR281" s="30">
        <f t="shared" si="1075"/>
        <v>-23.254778737328596</v>
      </c>
      <c r="AS281" s="30">
        <v>0.35599999999999998</v>
      </c>
      <c r="AT281" s="30">
        <f t="shared" ref="AT281:AU281" si="1166">AT280</f>
        <v>8</v>
      </c>
      <c r="AU281" s="30">
        <f t="shared" si="1166"/>
        <v>-10</v>
      </c>
      <c r="AV281" s="30">
        <f t="shared" si="1083"/>
        <v>-7.1520000000000001</v>
      </c>
      <c r="AX281" s="43">
        <f t="shared" si="1077"/>
        <v>-23.254778737328596</v>
      </c>
      <c r="AY281" s="57">
        <v>-4.4999999999999998E-2</v>
      </c>
      <c r="AZ281" s="43">
        <f t="shared" ref="AZ281:BA281" si="1167">AZ280</f>
        <v>17</v>
      </c>
      <c r="BA281" s="43">
        <f t="shared" si="1167"/>
        <v>-7.5</v>
      </c>
      <c r="BB281" s="43">
        <f t="shared" si="1085"/>
        <v>-8.2650000000000006</v>
      </c>
      <c r="BC281" s="55"/>
      <c r="BD281" s="54">
        <f t="shared" si="1079"/>
        <v>-23.254778737328596</v>
      </c>
      <c r="BE281" s="30">
        <v>0.12</v>
      </c>
      <c r="BF281" s="30">
        <f t="shared" ref="BF281:BG281" si="1168">BF280</f>
        <v>8</v>
      </c>
      <c r="BG281" s="30">
        <f t="shared" si="1168"/>
        <v>-6</v>
      </c>
      <c r="BH281" s="30">
        <f t="shared" si="1087"/>
        <v>-5.04</v>
      </c>
    </row>
    <row r="282" spans="38:60">
      <c r="AL282" s="30">
        <f t="shared" si="1073"/>
        <v>-23.489203752874577</v>
      </c>
      <c r="AM282" s="30">
        <v>0.14299999999999999</v>
      </c>
      <c r="AN282" s="30">
        <f t="shared" ref="AN282:AO282" si="1169">AN281</f>
        <v>10</v>
      </c>
      <c r="AO282" s="30">
        <f t="shared" si="1169"/>
        <v>-5</v>
      </c>
      <c r="AP282" s="30">
        <f t="shared" si="1089"/>
        <v>-3.5700000000000003</v>
      </c>
      <c r="AR282" s="30">
        <f t="shared" si="1075"/>
        <v>-22.73920375287458</v>
      </c>
      <c r="AS282" s="30">
        <v>0.26700000000000002</v>
      </c>
      <c r="AT282" s="30">
        <f t="shared" ref="AT282:AU282" si="1170">AT281</f>
        <v>8</v>
      </c>
      <c r="AU282" s="30">
        <f t="shared" si="1170"/>
        <v>-10</v>
      </c>
      <c r="AV282" s="30">
        <f t="shared" si="1083"/>
        <v>-7.8639999999999999</v>
      </c>
      <c r="AX282" s="43">
        <f t="shared" si="1077"/>
        <v>-22.73920375287458</v>
      </c>
      <c r="AY282" s="57">
        <v>7.0000000000000001E-3</v>
      </c>
      <c r="AZ282" s="43">
        <f t="shared" ref="AZ282:BA282" si="1171">AZ281</f>
        <v>17</v>
      </c>
      <c r="BA282" s="43">
        <f t="shared" si="1171"/>
        <v>-7.5</v>
      </c>
      <c r="BB282" s="43">
        <f t="shared" si="1085"/>
        <v>-7.3810000000000002</v>
      </c>
      <c r="BC282" s="55"/>
      <c r="BD282" s="54">
        <f t="shared" si="1079"/>
        <v>-22.73920375287458</v>
      </c>
      <c r="BE282" s="30">
        <v>0.48</v>
      </c>
      <c r="BF282" s="30">
        <f t="shared" ref="BF282:BG282" si="1172">BF281</f>
        <v>8</v>
      </c>
      <c r="BG282" s="30">
        <f t="shared" si="1172"/>
        <v>-6</v>
      </c>
      <c r="BH282" s="30">
        <f t="shared" si="1087"/>
        <v>-2.16</v>
      </c>
    </row>
    <row r="283" spans="38:60">
      <c r="AL283" s="30">
        <f t="shared" si="1073"/>
        <v>-22.973628768420561</v>
      </c>
      <c r="AM283" s="30">
        <v>0.183</v>
      </c>
      <c r="AN283" s="30">
        <f t="shared" ref="AN283:AO283" si="1173">AN282</f>
        <v>10</v>
      </c>
      <c r="AO283" s="30">
        <f t="shared" si="1173"/>
        <v>-5</v>
      </c>
      <c r="AP283" s="30">
        <f t="shared" si="1089"/>
        <v>-3.17</v>
      </c>
      <c r="AR283" s="30">
        <f t="shared" si="1075"/>
        <v>-22.223628768420564</v>
      </c>
      <c r="AS283" s="30">
        <v>0.36699999999999999</v>
      </c>
      <c r="AT283" s="30">
        <f t="shared" ref="AT283:AU283" si="1174">AT282</f>
        <v>8</v>
      </c>
      <c r="AU283" s="30">
        <f t="shared" si="1174"/>
        <v>-10</v>
      </c>
      <c r="AV283" s="30">
        <f t="shared" si="1083"/>
        <v>-7.0640000000000001</v>
      </c>
      <c r="AX283" s="43">
        <f t="shared" si="1077"/>
        <v>-22.223628768420564</v>
      </c>
      <c r="AY283" s="57">
        <v>3.6999999999999998E-2</v>
      </c>
      <c r="AZ283" s="43">
        <f t="shared" ref="AZ283:BA283" si="1175">AZ282</f>
        <v>17</v>
      </c>
      <c r="BA283" s="43">
        <f t="shared" si="1175"/>
        <v>-7.5</v>
      </c>
      <c r="BB283" s="43">
        <f t="shared" si="1085"/>
        <v>-6.8710000000000004</v>
      </c>
      <c r="BC283" s="55"/>
      <c r="BD283" s="54">
        <f t="shared" si="1079"/>
        <v>-22.223628768420564</v>
      </c>
      <c r="BE283" s="30">
        <v>-0.66</v>
      </c>
      <c r="BF283" s="30">
        <f t="shared" ref="BF283:BG283" si="1176">BF282</f>
        <v>8</v>
      </c>
      <c r="BG283" s="30">
        <f t="shared" si="1176"/>
        <v>-6</v>
      </c>
      <c r="BH283" s="30">
        <f t="shared" si="1087"/>
        <v>-11.280000000000001</v>
      </c>
    </row>
    <row r="284" spans="38:60">
      <c r="AL284" s="30">
        <f t="shared" si="1073"/>
        <v>-22.458053783966545</v>
      </c>
      <c r="AM284" s="30">
        <v>4.5999999999999999E-2</v>
      </c>
      <c r="AN284" s="30">
        <f t="shared" ref="AN284:AO284" si="1177">AN283</f>
        <v>10</v>
      </c>
      <c r="AO284" s="30">
        <f t="shared" si="1177"/>
        <v>-5</v>
      </c>
      <c r="AP284" s="30">
        <f t="shared" si="1089"/>
        <v>-4.54</v>
      </c>
      <c r="AR284" s="30">
        <f t="shared" si="1075"/>
        <v>-21.708053783966548</v>
      </c>
      <c r="AS284" s="30">
        <v>-0.189</v>
      </c>
      <c r="AT284" s="30">
        <f t="shared" ref="AT284:AU284" si="1178">AT283</f>
        <v>8</v>
      </c>
      <c r="AU284" s="30">
        <f t="shared" si="1178"/>
        <v>-10</v>
      </c>
      <c r="AV284" s="30">
        <f t="shared" si="1083"/>
        <v>-11.512</v>
      </c>
      <c r="AX284" s="43">
        <f t="shared" si="1077"/>
        <v>-21.708053783966548</v>
      </c>
      <c r="AY284" s="57">
        <v>-1.2E-2</v>
      </c>
      <c r="AZ284" s="43">
        <f t="shared" ref="AZ284:BA284" si="1179">AZ283</f>
        <v>17</v>
      </c>
      <c r="BA284" s="43">
        <f t="shared" si="1179"/>
        <v>-7.5</v>
      </c>
      <c r="BB284" s="43">
        <f t="shared" si="1085"/>
        <v>-7.7039999999999997</v>
      </c>
      <c r="BC284" s="55"/>
      <c r="BD284" s="54">
        <f t="shared" si="1079"/>
        <v>-21.708053783966548</v>
      </c>
      <c r="BE284" s="30">
        <v>0.31</v>
      </c>
      <c r="BF284" s="30">
        <f t="shared" ref="BF284:BG284" si="1180">BF283</f>
        <v>8</v>
      </c>
      <c r="BG284" s="30">
        <f t="shared" si="1180"/>
        <v>-6</v>
      </c>
      <c r="BH284" s="30">
        <f t="shared" si="1087"/>
        <v>-3.52</v>
      </c>
    </row>
    <row r="285" spans="38:60">
      <c r="AL285" s="30">
        <f t="shared" si="1073"/>
        <v>-21.942478799512529</v>
      </c>
      <c r="AM285" s="30">
        <v>-0.21299999999999999</v>
      </c>
      <c r="AN285" s="30">
        <f t="shared" ref="AN285:AO285" si="1181">AN284</f>
        <v>10</v>
      </c>
      <c r="AO285" s="30">
        <f t="shared" si="1181"/>
        <v>-5</v>
      </c>
      <c r="AP285" s="30">
        <f t="shared" si="1089"/>
        <v>-7.13</v>
      </c>
      <c r="AR285" s="30">
        <f t="shared" si="1075"/>
        <v>-21.192478799512532</v>
      </c>
      <c r="AS285" s="30">
        <v>-0.46700000000000003</v>
      </c>
      <c r="AT285" s="30">
        <f t="shared" ref="AT285:AU285" si="1182">AT284</f>
        <v>8</v>
      </c>
      <c r="AU285" s="30">
        <f t="shared" si="1182"/>
        <v>-10</v>
      </c>
      <c r="AV285" s="30">
        <f t="shared" si="1083"/>
        <v>-13.736000000000001</v>
      </c>
      <c r="AX285" s="43">
        <f t="shared" si="1077"/>
        <v>-21.192478799512532</v>
      </c>
      <c r="AY285" s="57">
        <v>-8.7999999999999995E-2</v>
      </c>
      <c r="AZ285" s="43">
        <f t="shared" ref="AZ285:BA285" si="1183">AZ284</f>
        <v>17</v>
      </c>
      <c r="BA285" s="43">
        <f t="shared" si="1183"/>
        <v>-7.5</v>
      </c>
      <c r="BB285" s="43">
        <f t="shared" si="1085"/>
        <v>-8.9960000000000004</v>
      </c>
      <c r="BC285" s="55"/>
      <c r="BD285" s="54">
        <f t="shared" si="1079"/>
        <v>-21.192478799512532</v>
      </c>
      <c r="BE285" s="30">
        <v>0.06</v>
      </c>
      <c r="BF285" s="30">
        <f t="shared" ref="BF285:BG285" si="1184">BF284</f>
        <v>8</v>
      </c>
      <c r="BG285" s="30">
        <f t="shared" si="1184"/>
        <v>-6</v>
      </c>
      <c r="BH285" s="30">
        <f t="shared" si="1087"/>
        <v>-5.52</v>
      </c>
    </row>
    <row r="286" spans="38:60">
      <c r="AL286" s="30">
        <f t="shared" si="1073"/>
        <v>-21.426903815058512</v>
      </c>
      <c r="AM286" s="30">
        <v>-0.26400000000000001</v>
      </c>
      <c r="AN286" s="30">
        <f t="shared" ref="AN286:AO286" si="1185">AN285</f>
        <v>10</v>
      </c>
      <c r="AO286" s="30">
        <f t="shared" si="1185"/>
        <v>-5</v>
      </c>
      <c r="AP286" s="30">
        <f t="shared" si="1089"/>
        <v>-7.6400000000000006</v>
      </c>
      <c r="AR286" s="30">
        <f t="shared" si="1075"/>
        <v>-20.676903815058516</v>
      </c>
      <c r="AS286" s="30">
        <v>-0.94399999999999995</v>
      </c>
      <c r="AT286" s="30">
        <f t="shared" ref="AT286:AU286" si="1186">AT285</f>
        <v>8</v>
      </c>
      <c r="AU286" s="30">
        <f t="shared" si="1186"/>
        <v>-10</v>
      </c>
      <c r="AV286" s="30">
        <f t="shared" si="1083"/>
        <v>-17.552</v>
      </c>
      <c r="AX286" s="43">
        <f t="shared" si="1077"/>
        <v>-20.676903815058516</v>
      </c>
      <c r="AY286" s="57">
        <v>-0.125</v>
      </c>
      <c r="AZ286" s="43">
        <f t="shared" ref="AZ286:BA286" si="1187">AZ285</f>
        <v>17</v>
      </c>
      <c r="BA286" s="43">
        <f t="shared" si="1187"/>
        <v>-7.5</v>
      </c>
      <c r="BB286" s="43">
        <f t="shared" si="1085"/>
        <v>-9.625</v>
      </c>
      <c r="BC286" s="55"/>
      <c r="BD286" s="54">
        <f t="shared" si="1079"/>
        <v>-20.676903815058516</v>
      </c>
      <c r="BE286" s="30">
        <v>-0.31</v>
      </c>
      <c r="BF286" s="30">
        <f t="shared" ref="BF286:BG286" si="1188">BF285</f>
        <v>8</v>
      </c>
      <c r="BG286" s="30">
        <f t="shared" si="1188"/>
        <v>-6</v>
      </c>
      <c r="BH286" s="30">
        <f t="shared" si="1087"/>
        <v>-8.48</v>
      </c>
    </row>
    <row r="287" spans="38:60">
      <c r="AL287" s="30">
        <f t="shared" si="1073"/>
        <v>-20.911328830604496</v>
      </c>
      <c r="AM287" s="30">
        <v>-0.20200000000000001</v>
      </c>
      <c r="AN287" s="30">
        <f t="shared" ref="AN287:AO287" si="1189">AN286</f>
        <v>10</v>
      </c>
      <c r="AO287" s="30">
        <f t="shared" si="1189"/>
        <v>-5</v>
      </c>
      <c r="AP287" s="30">
        <f t="shared" si="1089"/>
        <v>-7.02</v>
      </c>
      <c r="AR287" s="30">
        <f t="shared" si="1075"/>
        <v>-20.1613288306045</v>
      </c>
      <c r="AS287" s="30">
        <v>-0.85599999999999998</v>
      </c>
      <c r="AT287" s="30">
        <f t="shared" ref="AT287:AU287" si="1190">AT286</f>
        <v>8</v>
      </c>
      <c r="AU287" s="30">
        <f t="shared" si="1190"/>
        <v>-10</v>
      </c>
      <c r="AV287" s="30">
        <f t="shared" si="1083"/>
        <v>-16.847999999999999</v>
      </c>
      <c r="AX287" s="43">
        <f t="shared" si="1077"/>
        <v>-20.1613288306045</v>
      </c>
      <c r="AY287" s="57">
        <v>-8.5000000000000006E-2</v>
      </c>
      <c r="AZ287" s="43">
        <f t="shared" ref="AZ287:BA287" si="1191">AZ286</f>
        <v>17</v>
      </c>
      <c r="BA287" s="43">
        <f t="shared" si="1191"/>
        <v>-7.5</v>
      </c>
      <c r="BB287" s="43">
        <f t="shared" si="1085"/>
        <v>-8.9450000000000003</v>
      </c>
      <c r="BC287" s="55"/>
      <c r="BD287" s="54">
        <f t="shared" si="1079"/>
        <v>-20.1613288306045</v>
      </c>
      <c r="BE287" s="30">
        <v>7.0000000000000007E-2</v>
      </c>
      <c r="BF287" s="30">
        <f t="shared" ref="BF287:BG287" si="1192">BF286</f>
        <v>8</v>
      </c>
      <c r="BG287" s="30">
        <f t="shared" si="1192"/>
        <v>-6</v>
      </c>
      <c r="BH287" s="30">
        <f t="shared" si="1087"/>
        <v>-5.4399999999999995</v>
      </c>
    </row>
    <row r="288" spans="38:60">
      <c r="AL288" s="30">
        <f t="shared" si="1073"/>
        <v>-20.39575384615048</v>
      </c>
      <c r="AM288" s="30">
        <v>-7.1999999999999995E-2</v>
      </c>
      <c r="AN288" s="30">
        <f t="shared" ref="AN288:AO288" si="1193">AN287</f>
        <v>10</v>
      </c>
      <c r="AO288" s="30">
        <f t="shared" si="1193"/>
        <v>-5</v>
      </c>
      <c r="AP288" s="30">
        <f t="shared" si="1089"/>
        <v>-5.72</v>
      </c>
      <c r="AR288" s="30">
        <f t="shared" si="1075"/>
        <v>-19.645753846150484</v>
      </c>
      <c r="AS288" s="30">
        <v>-0.68899999999999995</v>
      </c>
      <c r="AT288" s="30">
        <f t="shared" ref="AT288:AU288" si="1194">AT287</f>
        <v>8</v>
      </c>
      <c r="AU288" s="30">
        <f t="shared" si="1194"/>
        <v>-10</v>
      </c>
      <c r="AV288" s="30">
        <f t="shared" si="1083"/>
        <v>-15.512</v>
      </c>
      <c r="AX288" s="43">
        <f t="shared" si="1077"/>
        <v>-19.645753846150484</v>
      </c>
      <c r="AY288" s="57">
        <v>-5.8000000000000003E-2</v>
      </c>
      <c r="AZ288" s="43">
        <f t="shared" ref="AZ288:BA288" si="1195">AZ287</f>
        <v>17</v>
      </c>
      <c r="BA288" s="43">
        <f t="shared" si="1195"/>
        <v>-7.5</v>
      </c>
      <c r="BB288" s="43">
        <f t="shared" si="1085"/>
        <v>-8.4860000000000007</v>
      </c>
      <c r="BC288" s="55"/>
      <c r="BD288" s="54">
        <f t="shared" si="1079"/>
        <v>-19.645753846150484</v>
      </c>
      <c r="BE288" s="30">
        <v>-0.11</v>
      </c>
      <c r="BF288" s="30">
        <f t="shared" ref="BF288:BG288" si="1196">BF287</f>
        <v>8</v>
      </c>
      <c r="BG288" s="30">
        <f t="shared" si="1196"/>
        <v>-6</v>
      </c>
      <c r="BH288" s="30">
        <f t="shared" si="1087"/>
        <v>-6.88</v>
      </c>
    </row>
    <row r="289" spans="38:60">
      <c r="AL289" s="30">
        <f t="shared" si="1073"/>
        <v>-19.880178861696464</v>
      </c>
      <c r="AM289" s="30">
        <v>-0.10299999999999999</v>
      </c>
      <c r="AN289" s="30">
        <f t="shared" ref="AN289:AO289" si="1197">AN288</f>
        <v>10</v>
      </c>
      <c r="AO289" s="30">
        <f t="shared" si="1197"/>
        <v>-5</v>
      </c>
      <c r="AP289" s="30">
        <f t="shared" si="1089"/>
        <v>-6.03</v>
      </c>
      <c r="AR289" s="30">
        <f t="shared" si="1075"/>
        <v>-19.130178861696468</v>
      </c>
      <c r="AS289" s="30">
        <v>-0.6</v>
      </c>
      <c r="AT289" s="30">
        <f t="shared" ref="AT289:AU289" si="1198">AT288</f>
        <v>8</v>
      </c>
      <c r="AU289" s="30">
        <f t="shared" si="1198"/>
        <v>-10</v>
      </c>
      <c r="AV289" s="30">
        <f t="shared" si="1083"/>
        <v>-14.8</v>
      </c>
      <c r="AX289" s="43">
        <f t="shared" si="1077"/>
        <v>-19.130178861696468</v>
      </c>
      <c r="AY289" s="57">
        <v>-4.4999999999999998E-2</v>
      </c>
      <c r="AZ289" s="43">
        <f t="shared" ref="AZ289:BA289" si="1199">AZ288</f>
        <v>17</v>
      </c>
      <c r="BA289" s="43">
        <f t="shared" si="1199"/>
        <v>-7.5</v>
      </c>
      <c r="BB289" s="43">
        <f t="shared" si="1085"/>
        <v>-8.2650000000000006</v>
      </c>
      <c r="BC289" s="55"/>
      <c r="BD289" s="54">
        <f t="shared" si="1079"/>
        <v>-19.130178861696468</v>
      </c>
      <c r="BE289" s="30">
        <v>0.13</v>
      </c>
      <c r="BF289" s="30">
        <f t="shared" ref="BF289:BG289" si="1200">BF288</f>
        <v>8</v>
      </c>
      <c r="BG289" s="30">
        <f t="shared" si="1200"/>
        <v>-6</v>
      </c>
      <c r="BH289" s="30">
        <f t="shared" si="1087"/>
        <v>-4.96</v>
      </c>
    </row>
    <row r="290" spans="38:60">
      <c r="AL290" s="30">
        <f t="shared" si="1073"/>
        <v>-19.364603877242448</v>
      </c>
      <c r="AM290" s="30">
        <v>-0.23400000000000001</v>
      </c>
      <c r="AN290" s="30">
        <f t="shared" ref="AN290:AO290" si="1201">AN289</f>
        <v>10</v>
      </c>
      <c r="AO290" s="30">
        <f t="shared" si="1201"/>
        <v>-5</v>
      </c>
      <c r="AP290" s="30">
        <f t="shared" si="1089"/>
        <v>-7.34</v>
      </c>
      <c r="AR290" s="30">
        <f t="shared" si="1075"/>
        <v>-18.614603877242452</v>
      </c>
      <c r="AS290" s="30">
        <v>-0.4</v>
      </c>
      <c r="AT290" s="30">
        <f t="shared" ref="AT290:AU290" si="1202">AT289</f>
        <v>8</v>
      </c>
      <c r="AU290" s="30">
        <f t="shared" si="1202"/>
        <v>-10</v>
      </c>
      <c r="AV290" s="30">
        <f t="shared" si="1083"/>
        <v>-13.2</v>
      </c>
      <c r="AX290" s="43">
        <f t="shared" si="1077"/>
        <v>-18.614603877242452</v>
      </c>
      <c r="AY290" s="57">
        <v>-4.4999999999999998E-2</v>
      </c>
      <c r="AZ290" s="43">
        <f t="shared" ref="AZ290:BA290" si="1203">AZ289</f>
        <v>17</v>
      </c>
      <c r="BA290" s="43">
        <f t="shared" si="1203"/>
        <v>-7.5</v>
      </c>
      <c r="BB290" s="43">
        <f t="shared" si="1085"/>
        <v>-8.2650000000000006</v>
      </c>
      <c r="BC290" s="55"/>
      <c r="BD290" s="54">
        <f t="shared" si="1079"/>
        <v>-18.614603877242452</v>
      </c>
      <c r="BE290" s="30">
        <v>-0.03</v>
      </c>
      <c r="BF290" s="30">
        <f t="shared" ref="BF290:BG290" si="1204">BF289</f>
        <v>8</v>
      </c>
      <c r="BG290" s="30">
        <f t="shared" si="1204"/>
        <v>-6</v>
      </c>
      <c r="BH290" s="30">
        <f t="shared" si="1087"/>
        <v>-6.24</v>
      </c>
    </row>
    <row r="291" spans="38:60">
      <c r="AL291" s="30">
        <f t="shared" si="1073"/>
        <v>-18.849028892788432</v>
      </c>
      <c r="AM291" s="30">
        <v>-0.28899999999999998</v>
      </c>
      <c r="AN291" s="30">
        <f t="shared" ref="AN291:AO291" si="1205">AN290</f>
        <v>10</v>
      </c>
      <c r="AO291" s="30">
        <f t="shared" si="1205"/>
        <v>-5</v>
      </c>
      <c r="AP291" s="30">
        <f t="shared" si="1089"/>
        <v>-7.89</v>
      </c>
      <c r="AR291" s="30">
        <f t="shared" si="1075"/>
        <v>-18.099028892788436</v>
      </c>
      <c r="AS291" s="30">
        <v>-0.122</v>
      </c>
      <c r="AT291" s="30">
        <f t="shared" ref="AT291:AU291" si="1206">AT290</f>
        <v>8</v>
      </c>
      <c r="AU291" s="30">
        <f t="shared" si="1206"/>
        <v>-10</v>
      </c>
      <c r="AV291" s="30">
        <f t="shared" si="1083"/>
        <v>-10.975999999999999</v>
      </c>
      <c r="AX291" s="43">
        <f t="shared" si="1077"/>
        <v>-18.099028892788436</v>
      </c>
      <c r="AY291" s="57">
        <v>0.13100000000000001</v>
      </c>
      <c r="AZ291" s="43">
        <f t="shared" ref="AZ291:BA291" si="1207">AZ290</f>
        <v>17</v>
      </c>
      <c r="BA291" s="43">
        <f t="shared" si="1207"/>
        <v>-7.5</v>
      </c>
      <c r="BB291" s="43">
        <f t="shared" si="1085"/>
        <v>-5.2729999999999997</v>
      </c>
      <c r="BC291" s="55"/>
      <c r="BD291" s="54">
        <f t="shared" si="1079"/>
        <v>-18.099028892788436</v>
      </c>
      <c r="BE291" s="30">
        <v>7.0000000000000007E-2</v>
      </c>
      <c r="BF291" s="30">
        <f t="shared" ref="BF291:BG291" si="1208">BF290</f>
        <v>8</v>
      </c>
      <c r="BG291" s="30">
        <f t="shared" si="1208"/>
        <v>-6</v>
      </c>
      <c r="BH291" s="30">
        <f t="shared" si="1087"/>
        <v>-5.4399999999999995</v>
      </c>
    </row>
    <row r="292" spans="38:60">
      <c r="AL292" s="30">
        <f t="shared" si="1073"/>
        <v>-18.333453908334416</v>
      </c>
      <c r="AM292" s="30">
        <v>-0.20799999999999999</v>
      </c>
      <c r="AN292" s="30">
        <f t="shared" ref="AN292:AO292" si="1209">AN291</f>
        <v>10</v>
      </c>
      <c r="AO292" s="30">
        <f t="shared" si="1209"/>
        <v>-5</v>
      </c>
      <c r="AP292" s="30">
        <f t="shared" si="1089"/>
        <v>-7.08</v>
      </c>
      <c r="AR292" s="30">
        <f t="shared" si="1075"/>
        <v>-17.58345390833442</v>
      </c>
      <c r="AS292" s="30">
        <v>0.61099999999999999</v>
      </c>
      <c r="AT292" s="30">
        <f t="shared" ref="AT292:AU292" si="1210">AT291</f>
        <v>8</v>
      </c>
      <c r="AU292" s="30">
        <f t="shared" si="1210"/>
        <v>-10</v>
      </c>
      <c r="AV292" s="30">
        <f t="shared" si="1083"/>
        <v>-5.1120000000000001</v>
      </c>
      <c r="AX292" s="43">
        <f t="shared" si="1077"/>
        <v>-17.58345390833442</v>
      </c>
      <c r="AY292" s="57">
        <v>0.38400000000000001</v>
      </c>
      <c r="AZ292" s="43">
        <f t="shared" ref="AZ292:BA292" si="1211">AZ291</f>
        <v>17</v>
      </c>
      <c r="BA292" s="43">
        <f t="shared" si="1211"/>
        <v>-7.5</v>
      </c>
      <c r="BB292" s="43">
        <f t="shared" si="1085"/>
        <v>-0.97199999999999953</v>
      </c>
      <c r="BC292" s="55"/>
      <c r="BD292" s="54">
        <f t="shared" si="1079"/>
        <v>-17.58345390833442</v>
      </c>
      <c r="BE292" s="30">
        <v>0.24</v>
      </c>
      <c r="BF292" s="30">
        <f t="shared" ref="BF292:BG292" si="1212">BF291</f>
        <v>8</v>
      </c>
      <c r="BG292" s="30">
        <f t="shared" si="1212"/>
        <v>-6</v>
      </c>
      <c r="BH292" s="30">
        <f t="shared" si="1087"/>
        <v>-4.08</v>
      </c>
    </row>
    <row r="293" spans="38:60">
      <c r="AL293" s="30">
        <f t="shared" si="1073"/>
        <v>-17.8178789238804</v>
      </c>
      <c r="AM293" s="30">
        <v>0.222</v>
      </c>
      <c r="AN293" s="30">
        <f t="shared" ref="AN293:AO293" si="1213">AN292</f>
        <v>10</v>
      </c>
      <c r="AO293" s="30">
        <f t="shared" si="1213"/>
        <v>-5</v>
      </c>
      <c r="AP293" s="30">
        <f t="shared" si="1089"/>
        <v>-2.78</v>
      </c>
      <c r="AR293" s="30">
        <f t="shared" si="1075"/>
        <v>-17.067878923880404</v>
      </c>
      <c r="AS293" s="30">
        <v>0.94399999999999995</v>
      </c>
      <c r="AT293" s="30">
        <f t="shared" ref="AT293:AU293" si="1214">AT292</f>
        <v>8</v>
      </c>
      <c r="AU293" s="30">
        <f t="shared" si="1214"/>
        <v>-10</v>
      </c>
      <c r="AV293" s="30">
        <f t="shared" si="1083"/>
        <v>-2.4480000000000004</v>
      </c>
      <c r="AX293" s="43">
        <f t="shared" si="1077"/>
        <v>-17.067878923880404</v>
      </c>
      <c r="AY293" s="57">
        <v>0.52700000000000002</v>
      </c>
      <c r="AZ293" s="43">
        <f t="shared" ref="AZ293:BA293" si="1215">AZ292</f>
        <v>17</v>
      </c>
      <c r="BA293" s="43">
        <f t="shared" si="1215"/>
        <v>-7.5</v>
      </c>
      <c r="BB293" s="43">
        <f t="shared" ref="BB293:BB319" si="1216">(AY293*AZ293) + BA293</f>
        <v>1.4589999999999996</v>
      </c>
      <c r="BC293" s="55"/>
      <c r="BD293" s="54">
        <f t="shared" si="1079"/>
        <v>-17.067878923880404</v>
      </c>
      <c r="BE293" s="30">
        <v>-0.1</v>
      </c>
      <c r="BF293" s="30">
        <f t="shared" ref="BF293:BG293" si="1217">BF292</f>
        <v>8</v>
      </c>
      <c r="BG293" s="30">
        <f t="shared" si="1217"/>
        <v>-6</v>
      </c>
      <c r="BH293" s="30">
        <f t="shared" si="1087"/>
        <v>-6.8</v>
      </c>
    </row>
    <row r="294" spans="38:60">
      <c r="AL294" s="30">
        <f t="shared" si="1073"/>
        <v>-17.302303939426384</v>
      </c>
      <c r="AM294" s="30">
        <v>0.65900000000000003</v>
      </c>
      <c r="AN294" s="30">
        <f t="shared" ref="AN294:AO294" si="1218">AN293</f>
        <v>10</v>
      </c>
      <c r="AO294" s="30">
        <f t="shared" si="1218"/>
        <v>-5</v>
      </c>
      <c r="AP294" s="30">
        <f t="shared" si="1089"/>
        <v>1.5899999999999999</v>
      </c>
      <c r="AR294" s="30">
        <f t="shared" si="1075"/>
        <v>-16.552303939426388</v>
      </c>
      <c r="AS294" s="30">
        <v>0.84399999999999997</v>
      </c>
      <c r="AT294" s="30">
        <f t="shared" ref="AT294:AU294" si="1219">AT293</f>
        <v>8</v>
      </c>
      <c r="AU294" s="30">
        <f t="shared" si="1219"/>
        <v>-10</v>
      </c>
      <c r="AV294" s="30">
        <f t="shared" si="1083"/>
        <v>-3.2480000000000002</v>
      </c>
      <c r="AX294" s="43">
        <f t="shared" si="1077"/>
        <v>-16.552303939426388</v>
      </c>
      <c r="AY294" s="57">
        <v>0.33200000000000002</v>
      </c>
      <c r="AZ294" s="43">
        <f t="shared" ref="AZ294:BA294" si="1220">AZ293</f>
        <v>17</v>
      </c>
      <c r="BA294" s="43">
        <f t="shared" si="1220"/>
        <v>-7.5</v>
      </c>
      <c r="BB294" s="43">
        <f t="shared" si="1216"/>
        <v>-1.8559999999999999</v>
      </c>
      <c r="BC294" s="55"/>
      <c r="BD294" s="54">
        <f t="shared" si="1079"/>
        <v>-16.552303939426388</v>
      </c>
      <c r="BE294" s="30">
        <v>0.82</v>
      </c>
      <c r="BF294" s="30">
        <f t="shared" ref="BF294:BG294" si="1221">BF293</f>
        <v>8</v>
      </c>
      <c r="BG294" s="30">
        <f t="shared" si="1221"/>
        <v>-6</v>
      </c>
      <c r="BH294" s="30">
        <f t="shared" si="1087"/>
        <v>0.55999999999999961</v>
      </c>
    </row>
    <row r="295" spans="38:60">
      <c r="AL295" s="30">
        <f t="shared" si="1073"/>
        <v>-16.786728954972368</v>
      </c>
      <c r="AM295" s="30">
        <v>0.88700000000000001</v>
      </c>
      <c r="AN295" s="30">
        <f t="shared" ref="AN295:AO295" si="1222">AN294</f>
        <v>10</v>
      </c>
      <c r="AO295" s="30">
        <f t="shared" si="1222"/>
        <v>-5</v>
      </c>
      <c r="AP295" s="30">
        <f t="shared" si="1089"/>
        <v>3.870000000000001</v>
      </c>
      <c r="AR295" s="30">
        <f t="shared" si="1075"/>
        <v>-16.036728954972371</v>
      </c>
      <c r="AS295" s="30">
        <v>0.21099999999999999</v>
      </c>
      <c r="AT295" s="30">
        <f t="shared" ref="AT295:AU295" si="1223">AT294</f>
        <v>8</v>
      </c>
      <c r="AU295" s="30">
        <f t="shared" si="1223"/>
        <v>-10</v>
      </c>
      <c r="AV295" s="30">
        <f t="shared" si="1083"/>
        <v>-8.3119999999999994</v>
      </c>
      <c r="AX295" s="43">
        <f t="shared" si="1077"/>
        <v>-16.036728954972371</v>
      </c>
      <c r="AY295" s="57">
        <v>-5.8999999999999997E-2</v>
      </c>
      <c r="AZ295" s="43">
        <f t="shared" ref="AZ295:BA295" si="1224">AZ294</f>
        <v>17</v>
      </c>
      <c r="BA295" s="43">
        <f t="shared" si="1224"/>
        <v>-7.5</v>
      </c>
      <c r="BB295" s="43">
        <f t="shared" si="1216"/>
        <v>-8.5030000000000001</v>
      </c>
      <c r="BC295" s="55"/>
      <c r="BD295" s="54">
        <f t="shared" si="1079"/>
        <v>-16.036728954972371</v>
      </c>
      <c r="BE295" s="30">
        <v>-1.48</v>
      </c>
      <c r="BF295" s="30">
        <f t="shared" ref="BF295:BG295" si="1225">BF294</f>
        <v>8</v>
      </c>
      <c r="BG295" s="30">
        <f t="shared" si="1225"/>
        <v>-6</v>
      </c>
      <c r="BH295" s="30">
        <f t="shared" si="1087"/>
        <v>-17.84</v>
      </c>
    </row>
    <row r="296" spans="38:60">
      <c r="AL296" s="30">
        <f t="shared" si="1073"/>
        <v>-16.271153970518352</v>
      </c>
      <c r="AM296" s="30">
        <v>0.497</v>
      </c>
      <c r="AN296" s="30">
        <f t="shared" ref="AN296:AO296" si="1226">AN295</f>
        <v>10</v>
      </c>
      <c r="AO296" s="30">
        <f t="shared" si="1226"/>
        <v>-5</v>
      </c>
      <c r="AP296" s="30">
        <f t="shared" si="1089"/>
        <v>-3.0000000000000249E-2</v>
      </c>
      <c r="AR296" s="30">
        <f t="shared" si="1075"/>
        <v>-15.521153970518355</v>
      </c>
      <c r="AS296" s="30">
        <v>-0.48899999999999999</v>
      </c>
      <c r="AT296" s="30">
        <f t="shared" ref="AT296:AU296" si="1227">AT295</f>
        <v>8</v>
      </c>
      <c r="AU296" s="30">
        <f t="shared" si="1227"/>
        <v>-10</v>
      </c>
      <c r="AV296" s="30">
        <f t="shared" si="1083"/>
        <v>-13.911999999999999</v>
      </c>
      <c r="AX296" s="43">
        <f t="shared" si="1077"/>
        <v>-15.521153970518355</v>
      </c>
      <c r="AY296" s="57">
        <v>-0.30199999999999999</v>
      </c>
      <c r="AZ296" s="43">
        <f t="shared" ref="AZ296:BA296" si="1228">AZ295</f>
        <v>17</v>
      </c>
      <c r="BA296" s="43">
        <f t="shared" si="1228"/>
        <v>-7.5</v>
      </c>
      <c r="BB296" s="43">
        <f t="shared" si="1216"/>
        <v>-12.634</v>
      </c>
      <c r="BC296" s="55"/>
      <c r="BD296" s="54">
        <f t="shared" si="1079"/>
        <v>-15.521153970518355</v>
      </c>
      <c r="BE296" s="30">
        <v>0.48</v>
      </c>
      <c r="BF296" s="30">
        <f t="shared" ref="BF296:BG296" si="1229">BF295</f>
        <v>8</v>
      </c>
      <c r="BG296" s="30">
        <f t="shared" si="1229"/>
        <v>-6</v>
      </c>
      <c r="BH296" s="30">
        <f t="shared" si="1087"/>
        <v>-2.16</v>
      </c>
    </row>
    <row r="297" spans="38:60">
      <c r="AL297" s="30">
        <f t="shared" si="1073"/>
        <v>-15.755578986064336</v>
      </c>
      <c r="AM297" s="30">
        <v>-7.6999999999999999E-2</v>
      </c>
      <c r="AN297" s="30">
        <f t="shared" ref="AN297:AO297" si="1230">AN296</f>
        <v>10</v>
      </c>
      <c r="AO297" s="30">
        <f t="shared" si="1230"/>
        <v>-5</v>
      </c>
      <c r="AP297" s="30">
        <f t="shared" si="1089"/>
        <v>-5.77</v>
      </c>
      <c r="AR297" s="30">
        <f t="shared" si="1075"/>
        <v>-15.005578986064339</v>
      </c>
      <c r="AS297" s="30">
        <v>-0.65600000000000003</v>
      </c>
      <c r="AT297" s="30">
        <f t="shared" ref="AT297:AU297" si="1231">AT296</f>
        <v>8</v>
      </c>
      <c r="AU297" s="30">
        <f t="shared" si="1231"/>
        <v>-10</v>
      </c>
      <c r="AV297" s="30">
        <f t="shared" si="1083"/>
        <v>-15.248000000000001</v>
      </c>
      <c r="AX297" s="43">
        <f t="shared" si="1077"/>
        <v>-15.005578986064339</v>
      </c>
      <c r="AY297" s="57">
        <v>-0.217</v>
      </c>
      <c r="AZ297" s="43">
        <f t="shared" ref="AZ297:BA297" si="1232">AZ296</f>
        <v>17</v>
      </c>
      <c r="BA297" s="43">
        <f t="shared" si="1232"/>
        <v>-7.5</v>
      </c>
      <c r="BB297" s="43">
        <f t="shared" si="1216"/>
        <v>-11.189</v>
      </c>
      <c r="BC297" s="55"/>
      <c r="BD297" s="54">
        <f t="shared" si="1079"/>
        <v>-15.005578986064339</v>
      </c>
      <c r="BE297" s="30">
        <v>-0.42</v>
      </c>
      <c r="BF297" s="30">
        <f t="shared" ref="BF297:BG297" si="1233">BF296</f>
        <v>8</v>
      </c>
      <c r="BG297" s="30">
        <f t="shared" si="1233"/>
        <v>-6</v>
      </c>
      <c r="BH297" s="30">
        <f t="shared" si="1087"/>
        <v>-9.36</v>
      </c>
    </row>
    <row r="298" spans="38:60">
      <c r="AL298" s="30">
        <f t="shared" si="1073"/>
        <v>-15.24000400161032</v>
      </c>
      <c r="AM298" s="30">
        <v>-0.57899999999999996</v>
      </c>
      <c r="AN298" s="30">
        <f t="shared" ref="AN298:AO298" si="1234">AN297</f>
        <v>10</v>
      </c>
      <c r="AO298" s="30">
        <f t="shared" si="1234"/>
        <v>-5</v>
      </c>
      <c r="AP298" s="30">
        <f t="shared" si="1089"/>
        <v>-10.79</v>
      </c>
      <c r="AR298" s="30">
        <f t="shared" si="1075"/>
        <v>-14.490004001610323</v>
      </c>
      <c r="AS298" s="30">
        <v>-0.58899999999999997</v>
      </c>
      <c r="AT298" s="30">
        <f t="shared" ref="AT298:AU298" si="1235">AT297</f>
        <v>8</v>
      </c>
      <c r="AU298" s="30">
        <f t="shared" si="1235"/>
        <v>-10</v>
      </c>
      <c r="AV298" s="30">
        <f t="shared" si="1083"/>
        <v>-14.712</v>
      </c>
      <c r="AX298" s="43">
        <f t="shared" si="1077"/>
        <v>-14.490004001610323</v>
      </c>
      <c r="AY298" s="57">
        <v>7.9000000000000001E-2</v>
      </c>
      <c r="AZ298" s="43">
        <f t="shared" ref="AZ298:BA298" si="1236">AZ297</f>
        <v>17</v>
      </c>
      <c r="BA298" s="43">
        <f t="shared" si="1236"/>
        <v>-7.5</v>
      </c>
      <c r="BB298" s="43">
        <f t="shared" si="1216"/>
        <v>-6.157</v>
      </c>
      <c r="BC298" s="55"/>
      <c r="BD298" s="54">
        <f t="shared" si="1079"/>
        <v>-14.490004001610323</v>
      </c>
      <c r="BE298" s="30">
        <v>7.0000000000000007E-2</v>
      </c>
      <c r="BF298" s="30">
        <f t="shared" ref="BF298:BG298" si="1237">BF297</f>
        <v>8</v>
      </c>
      <c r="BG298" s="30">
        <f t="shared" si="1237"/>
        <v>-6</v>
      </c>
      <c r="BH298" s="30">
        <f t="shared" si="1087"/>
        <v>-5.4399999999999995</v>
      </c>
    </row>
    <row r="299" spans="38:60">
      <c r="AL299" s="30">
        <f t="shared" si="1073"/>
        <v>-14.724429017156304</v>
      </c>
      <c r="AM299" s="30">
        <v>-0.67200000000000004</v>
      </c>
      <c r="AN299" s="30">
        <f t="shared" ref="AN299:AO299" si="1238">AN298</f>
        <v>10</v>
      </c>
      <c r="AO299" s="30">
        <f t="shared" si="1238"/>
        <v>-5</v>
      </c>
      <c r="AP299" s="30">
        <f t="shared" si="1089"/>
        <v>-11.72</v>
      </c>
      <c r="AR299" s="30">
        <f t="shared" si="1075"/>
        <v>-13.974429017156307</v>
      </c>
      <c r="AS299" s="30">
        <v>6.7000000000000004E-2</v>
      </c>
      <c r="AT299" s="30">
        <f t="shared" ref="AT299:AU299" si="1239">AT298</f>
        <v>8</v>
      </c>
      <c r="AU299" s="30">
        <f t="shared" si="1239"/>
        <v>-10</v>
      </c>
      <c r="AV299" s="30">
        <f t="shared" si="1083"/>
        <v>-9.4640000000000004</v>
      </c>
      <c r="AX299" s="43">
        <f t="shared" si="1077"/>
        <v>-13.974429017156307</v>
      </c>
      <c r="AY299" s="57">
        <v>0.29899999999999999</v>
      </c>
      <c r="AZ299" s="43">
        <f t="shared" ref="AZ299:BA299" si="1240">AZ298</f>
        <v>17</v>
      </c>
      <c r="BA299" s="43">
        <f t="shared" si="1240"/>
        <v>-7.5</v>
      </c>
      <c r="BB299" s="43">
        <f t="shared" si="1216"/>
        <v>-2.4169999999999998</v>
      </c>
      <c r="BC299" s="55"/>
      <c r="BD299" s="54">
        <f t="shared" si="1079"/>
        <v>-13.974429017156307</v>
      </c>
      <c r="BE299" s="30">
        <v>0.64</v>
      </c>
      <c r="BF299" s="30">
        <f t="shared" ref="BF299:BG299" si="1241">BF298</f>
        <v>8</v>
      </c>
      <c r="BG299" s="30">
        <f t="shared" si="1241"/>
        <v>-6</v>
      </c>
      <c r="BH299" s="30">
        <f t="shared" si="1087"/>
        <v>-0.87999999999999989</v>
      </c>
    </row>
    <row r="300" spans="38:60">
      <c r="AL300" s="30">
        <f t="shared" si="1073"/>
        <v>-14.208854032702288</v>
      </c>
      <c r="AM300" s="30">
        <v>-0.59899999999999998</v>
      </c>
      <c r="AN300" s="30">
        <f t="shared" ref="AN300:AO300" si="1242">AN299</f>
        <v>10</v>
      </c>
      <c r="AO300" s="30">
        <f t="shared" si="1242"/>
        <v>-5</v>
      </c>
      <c r="AP300" s="30">
        <f t="shared" si="1089"/>
        <v>-10.99</v>
      </c>
      <c r="AR300" s="30">
        <f t="shared" si="1075"/>
        <v>-13.458854032702291</v>
      </c>
      <c r="AS300" s="30">
        <v>0.38900000000000001</v>
      </c>
      <c r="AT300" s="30">
        <f t="shared" ref="AT300:AU300" si="1243">AT299</f>
        <v>8</v>
      </c>
      <c r="AU300" s="30">
        <f t="shared" si="1243"/>
        <v>-10</v>
      </c>
      <c r="AV300" s="30">
        <f t="shared" si="1083"/>
        <v>-6.8879999999999999</v>
      </c>
      <c r="AX300" s="43">
        <f t="shared" si="1077"/>
        <v>-13.458854032702291</v>
      </c>
      <c r="AY300" s="57">
        <v>0.27500000000000002</v>
      </c>
      <c r="AZ300" s="43">
        <f t="shared" ref="AZ300:BA300" si="1244">AZ299</f>
        <v>17</v>
      </c>
      <c r="BA300" s="43">
        <f t="shared" si="1244"/>
        <v>-7.5</v>
      </c>
      <c r="BB300" s="43">
        <f t="shared" si="1216"/>
        <v>-2.8249999999999993</v>
      </c>
      <c r="BC300" s="55"/>
      <c r="BD300" s="54">
        <f t="shared" si="1079"/>
        <v>-13.458854032702291</v>
      </c>
      <c r="BE300" s="30">
        <v>0.81</v>
      </c>
      <c r="BF300" s="30">
        <f t="shared" ref="BF300:BG300" si="1245">BF299</f>
        <v>8</v>
      </c>
      <c r="BG300" s="30">
        <f t="shared" si="1245"/>
        <v>-6</v>
      </c>
      <c r="BH300" s="30">
        <f t="shared" si="1087"/>
        <v>0.48000000000000043</v>
      </c>
    </row>
    <row r="301" spans="38:60">
      <c r="AL301" s="30">
        <f t="shared" si="1073"/>
        <v>-13.693279048248272</v>
      </c>
      <c r="AM301" s="30">
        <v>-0.251</v>
      </c>
      <c r="AN301" s="30">
        <f t="shared" ref="AN301:AO301" si="1246">AN300</f>
        <v>10</v>
      </c>
      <c r="AO301" s="30">
        <f t="shared" si="1246"/>
        <v>-5</v>
      </c>
      <c r="AP301" s="30">
        <f t="shared" si="1089"/>
        <v>-7.51</v>
      </c>
      <c r="AR301" s="30">
        <f t="shared" si="1075"/>
        <v>-12.943279048248275</v>
      </c>
      <c r="AS301" s="30">
        <v>0.81100000000000005</v>
      </c>
      <c r="AT301" s="30">
        <f t="shared" ref="AT301:AU301" si="1247">AT300</f>
        <v>8</v>
      </c>
      <c r="AU301" s="30">
        <f t="shared" si="1247"/>
        <v>-10</v>
      </c>
      <c r="AV301" s="30">
        <f t="shared" si="1083"/>
        <v>-3.5119999999999996</v>
      </c>
      <c r="AX301" s="43">
        <f t="shared" si="1077"/>
        <v>-12.943279048248275</v>
      </c>
      <c r="AY301" s="57">
        <v>0.13600000000000001</v>
      </c>
      <c r="AZ301" s="43">
        <f t="shared" ref="AZ301:BA301" si="1248">AZ300</f>
        <v>17</v>
      </c>
      <c r="BA301" s="43">
        <f t="shared" si="1248"/>
        <v>-7.5</v>
      </c>
      <c r="BB301" s="43">
        <f t="shared" si="1216"/>
        <v>-5.1879999999999997</v>
      </c>
      <c r="BC301" s="55"/>
      <c r="BD301" s="54">
        <f t="shared" si="1079"/>
        <v>-12.943279048248275</v>
      </c>
      <c r="BE301" s="30">
        <v>-0.82</v>
      </c>
      <c r="BF301" s="30">
        <f t="shared" ref="BF301:BG301" si="1249">BF300</f>
        <v>8</v>
      </c>
      <c r="BG301" s="30">
        <f t="shared" si="1249"/>
        <v>-6</v>
      </c>
      <c r="BH301" s="30">
        <f t="shared" si="1087"/>
        <v>-12.559999999999999</v>
      </c>
    </row>
    <row r="302" spans="38:60">
      <c r="AL302" s="30">
        <f t="shared" si="1073"/>
        <v>-13.177704063794256</v>
      </c>
      <c r="AM302" s="30">
        <v>0.11600000000000001</v>
      </c>
      <c r="AN302" s="30">
        <f t="shared" ref="AN302:AO302" si="1250">AN301</f>
        <v>10</v>
      </c>
      <c r="AO302" s="30">
        <f t="shared" si="1250"/>
        <v>-5</v>
      </c>
      <c r="AP302" s="30">
        <f t="shared" si="1089"/>
        <v>-3.84</v>
      </c>
      <c r="AR302" s="30">
        <f t="shared" si="1075"/>
        <v>-12.427704063794259</v>
      </c>
      <c r="AS302" s="30">
        <v>0.75600000000000001</v>
      </c>
      <c r="AT302" s="30">
        <f t="shared" ref="AT302:AU302" si="1251">AT301</f>
        <v>8</v>
      </c>
      <c r="AU302" s="30">
        <f t="shared" si="1251"/>
        <v>-10</v>
      </c>
      <c r="AV302" s="30">
        <f t="shared" si="1083"/>
        <v>-3.952</v>
      </c>
      <c r="AX302" s="43">
        <f t="shared" si="1077"/>
        <v>-12.427704063794259</v>
      </c>
      <c r="AY302" s="57">
        <v>2E-3</v>
      </c>
      <c r="AZ302" s="43">
        <f t="shared" ref="AZ302:BA302" si="1252">AZ301</f>
        <v>17</v>
      </c>
      <c r="BA302" s="43">
        <f t="shared" si="1252"/>
        <v>-7.5</v>
      </c>
      <c r="BB302" s="43">
        <f t="shared" si="1216"/>
        <v>-7.4660000000000002</v>
      </c>
      <c r="BC302" s="55"/>
      <c r="BD302" s="54">
        <f t="shared" si="1079"/>
        <v>-12.427704063794259</v>
      </c>
      <c r="BE302" s="30">
        <v>0</v>
      </c>
      <c r="BF302" s="30">
        <f t="shared" ref="BF302:BG302" si="1253">BF301</f>
        <v>8</v>
      </c>
      <c r="BG302" s="30">
        <f t="shared" si="1253"/>
        <v>-6</v>
      </c>
      <c r="BH302" s="30">
        <f t="shared" si="1087"/>
        <v>-6</v>
      </c>
    </row>
    <row r="303" spans="38:60">
      <c r="AL303" s="30">
        <f t="shared" si="1073"/>
        <v>-12.662129079340239</v>
      </c>
      <c r="AM303" s="30">
        <v>0.42199999999999999</v>
      </c>
      <c r="AN303" s="30">
        <f t="shared" ref="AN303:AO303" si="1254">AN302</f>
        <v>10</v>
      </c>
      <c r="AO303" s="30">
        <f t="shared" si="1254"/>
        <v>-5</v>
      </c>
      <c r="AP303" s="30">
        <f t="shared" si="1089"/>
        <v>-0.78000000000000025</v>
      </c>
      <c r="AR303" s="30">
        <f t="shared" si="1075"/>
        <v>-11.912129079340243</v>
      </c>
      <c r="AS303" s="30">
        <v>0.72199999999999998</v>
      </c>
      <c r="AT303" s="30">
        <f t="shared" ref="AT303:AU303" si="1255">AT302</f>
        <v>8</v>
      </c>
      <c r="AU303" s="30">
        <f t="shared" si="1255"/>
        <v>-10</v>
      </c>
      <c r="AV303" s="30">
        <f t="shared" si="1083"/>
        <v>-4.2240000000000002</v>
      </c>
      <c r="AX303" s="43">
        <f t="shared" si="1077"/>
        <v>-11.912129079340243</v>
      </c>
      <c r="AY303" s="57">
        <v>1.4E-2</v>
      </c>
      <c r="AZ303" s="43">
        <f t="shared" ref="AZ303:BA303" si="1256">AZ302</f>
        <v>17</v>
      </c>
      <c r="BA303" s="43">
        <f t="shared" si="1256"/>
        <v>-7.5</v>
      </c>
      <c r="BB303" s="43">
        <f t="shared" si="1216"/>
        <v>-7.2619999999999996</v>
      </c>
      <c r="BC303" s="55"/>
      <c r="BD303" s="54">
        <f t="shared" si="1079"/>
        <v>-11.912129079340243</v>
      </c>
      <c r="BE303" s="30">
        <v>0.04</v>
      </c>
      <c r="BF303" s="30">
        <f t="shared" ref="BF303:BG303" si="1257">BF302</f>
        <v>8</v>
      </c>
      <c r="BG303" s="30">
        <f t="shared" si="1257"/>
        <v>-6</v>
      </c>
      <c r="BH303" s="30">
        <f t="shared" si="1087"/>
        <v>-5.68</v>
      </c>
    </row>
    <row r="304" spans="38:60">
      <c r="AL304" s="30">
        <f t="shared" si="1073"/>
        <v>-12.146554094886223</v>
      </c>
      <c r="AM304" s="30">
        <v>0.33700000000000002</v>
      </c>
      <c r="AN304" s="30">
        <f t="shared" ref="AN304:AO304" si="1258">AN303</f>
        <v>10</v>
      </c>
      <c r="AO304" s="30">
        <f t="shared" si="1258"/>
        <v>-5</v>
      </c>
      <c r="AP304" s="30">
        <f t="shared" si="1089"/>
        <v>-1.63</v>
      </c>
      <c r="AR304" s="30">
        <f t="shared" si="1075"/>
        <v>-11.396554094886227</v>
      </c>
      <c r="AS304" s="30">
        <v>0.42199999999999999</v>
      </c>
      <c r="AT304" s="30">
        <f t="shared" ref="AT304:AU304" si="1259">AT303</f>
        <v>8</v>
      </c>
      <c r="AU304" s="30">
        <f t="shared" si="1259"/>
        <v>-10</v>
      </c>
      <c r="AV304" s="30">
        <f t="shared" si="1083"/>
        <v>-6.6240000000000006</v>
      </c>
      <c r="AX304" s="43">
        <f t="shared" si="1077"/>
        <v>-11.396554094886227</v>
      </c>
      <c r="AY304" s="57">
        <v>-3.3000000000000002E-2</v>
      </c>
      <c r="AZ304" s="43">
        <f t="shared" ref="AZ304:BA304" si="1260">AZ303</f>
        <v>17</v>
      </c>
      <c r="BA304" s="43">
        <f t="shared" si="1260"/>
        <v>-7.5</v>
      </c>
      <c r="BB304" s="43">
        <f t="shared" si="1216"/>
        <v>-8.0609999999999999</v>
      </c>
      <c r="BC304" s="55"/>
      <c r="BD304" s="54">
        <f t="shared" si="1079"/>
        <v>-11.396554094886227</v>
      </c>
      <c r="BE304" s="30">
        <v>-0.26</v>
      </c>
      <c r="BF304" s="30">
        <f t="shared" ref="BF304:BG304" si="1261">BF303</f>
        <v>8</v>
      </c>
      <c r="BG304" s="30">
        <f t="shared" si="1261"/>
        <v>-6</v>
      </c>
      <c r="BH304" s="30">
        <f t="shared" si="1087"/>
        <v>-8.08</v>
      </c>
    </row>
    <row r="305" spans="38:60">
      <c r="AL305" s="30">
        <f t="shared" si="1073"/>
        <v>-11.630979110432207</v>
      </c>
      <c r="AM305" s="30">
        <v>0.13600000000000001</v>
      </c>
      <c r="AN305" s="30">
        <f t="shared" ref="AN305:AO305" si="1262">AN304</f>
        <v>10</v>
      </c>
      <c r="AO305" s="30">
        <f t="shared" si="1262"/>
        <v>-5</v>
      </c>
      <c r="AP305" s="30">
        <f t="shared" si="1089"/>
        <v>-3.6399999999999997</v>
      </c>
      <c r="AR305" s="30">
        <f t="shared" si="1075"/>
        <v>-10.880979110432211</v>
      </c>
      <c r="AS305" s="30">
        <v>5.6000000000000001E-2</v>
      </c>
      <c r="AT305" s="30">
        <f t="shared" ref="AT305:AU305" si="1263">AT304</f>
        <v>8</v>
      </c>
      <c r="AU305" s="30">
        <f t="shared" si="1263"/>
        <v>-10</v>
      </c>
      <c r="AV305" s="30">
        <f t="shared" si="1083"/>
        <v>-9.5519999999999996</v>
      </c>
      <c r="AX305" s="43">
        <f t="shared" si="1077"/>
        <v>-10.880979110432211</v>
      </c>
      <c r="AY305" s="57">
        <v>-6.5000000000000002E-2</v>
      </c>
      <c r="AZ305" s="43">
        <f t="shared" ref="AZ305:BA305" si="1264">AZ304</f>
        <v>17</v>
      </c>
      <c r="BA305" s="43">
        <f t="shared" si="1264"/>
        <v>-7.5</v>
      </c>
      <c r="BB305" s="43">
        <f t="shared" si="1216"/>
        <v>-8.6050000000000004</v>
      </c>
      <c r="BC305" s="55"/>
      <c r="BD305" s="54">
        <f t="shared" si="1079"/>
        <v>-10.880979110432211</v>
      </c>
      <c r="BE305" s="30">
        <v>0.04</v>
      </c>
      <c r="BF305" s="30">
        <f t="shared" ref="BF305:BG305" si="1265">BF304</f>
        <v>8</v>
      </c>
      <c r="BG305" s="30">
        <f t="shared" si="1265"/>
        <v>-6</v>
      </c>
      <c r="BH305" s="30">
        <f t="shared" si="1087"/>
        <v>-5.68</v>
      </c>
    </row>
    <row r="306" spans="38:60">
      <c r="AL306" s="30">
        <f t="shared" si="1073"/>
        <v>-11.115404125978191</v>
      </c>
      <c r="AM306" s="30">
        <v>3.9E-2</v>
      </c>
      <c r="AN306" s="30">
        <f t="shared" ref="AN306:AO306" si="1266">AN305</f>
        <v>10</v>
      </c>
      <c r="AO306" s="30">
        <f t="shared" si="1266"/>
        <v>-5</v>
      </c>
      <c r="AP306" s="30">
        <f t="shared" si="1089"/>
        <v>-4.6100000000000003</v>
      </c>
      <c r="AR306" s="30">
        <f t="shared" si="1075"/>
        <v>-10.365404125978195</v>
      </c>
      <c r="AS306" s="30">
        <v>-0.35599999999999998</v>
      </c>
      <c r="AT306" s="30">
        <f t="shared" ref="AT306:AU306" si="1267">AT305</f>
        <v>8</v>
      </c>
      <c r="AU306" s="30">
        <f t="shared" si="1267"/>
        <v>-10</v>
      </c>
      <c r="AV306" s="30">
        <f t="shared" si="1083"/>
        <v>-12.847999999999999</v>
      </c>
      <c r="AX306" s="43">
        <f t="shared" si="1077"/>
        <v>-10.365404125978195</v>
      </c>
      <c r="AY306" s="57">
        <v>-0.17399999999999999</v>
      </c>
      <c r="AZ306" s="43">
        <f t="shared" ref="AZ306:BA306" si="1268">AZ305</f>
        <v>17</v>
      </c>
      <c r="BA306" s="43">
        <f t="shared" si="1268"/>
        <v>-7.5</v>
      </c>
      <c r="BB306" s="43">
        <f t="shared" si="1216"/>
        <v>-10.458</v>
      </c>
      <c r="BC306" s="55"/>
      <c r="BD306" s="54">
        <f t="shared" si="1079"/>
        <v>-10.365404125978195</v>
      </c>
      <c r="BE306" s="30">
        <v>-0.21</v>
      </c>
      <c r="BF306" s="30">
        <f t="shared" ref="BF306:BG306" si="1269">BF305</f>
        <v>8</v>
      </c>
      <c r="BG306" s="30">
        <f t="shared" si="1269"/>
        <v>-6</v>
      </c>
      <c r="BH306" s="30">
        <f t="shared" si="1087"/>
        <v>-7.68</v>
      </c>
    </row>
    <row r="307" spans="38:60">
      <c r="AL307" s="30">
        <f t="shared" si="1073"/>
        <v>-10.599829141524175</v>
      </c>
      <c r="AM307" s="30">
        <v>0.14499999999999999</v>
      </c>
      <c r="AN307" s="30">
        <f t="shared" ref="AN307:AO307" si="1270">AN306</f>
        <v>10</v>
      </c>
      <c r="AO307" s="30">
        <f t="shared" si="1270"/>
        <v>-5</v>
      </c>
      <c r="AP307" s="30">
        <f t="shared" si="1089"/>
        <v>-3.55</v>
      </c>
      <c r="AR307" s="30">
        <f t="shared" si="1075"/>
        <v>-9.8498291415241788</v>
      </c>
      <c r="AS307" s="30">
        <v>-0.44400000000000001</v>
      </c>
      <c r="AT307" s="30">
        <f t="shared" ref="AT307:AU307" si="1271">AT306</f>
        <v>8</v>
      </c>
      <c r="AU307" s="30">
        <f t="shared" si="1271"/>
        <v>-10</v>
      </c>
      <c r="AV307" s="30">
        <f t="shared" si="1083"/>
        <v>-13.552</v>
      </c>
      <c r="AX307" s="43">
        <f t="shared" si="1077"/>
        <v>-9.8498291415241788</v>
      </c>
      <c r="AY307" s="57">
        <v>-0.13800000000000001</v>
      </c>
      <c r="AZ307" s="43">
        <f t="shared" ref="AZ307:BA307" si="1272">AZ306</f>
        <v>17</v>
      </c>
      <c r="BA307" s="43">
        <f t="shared" si="1272"/>
        <v>-7.5</v>
      </c>
      <c r="BB307" s="43">
        <f t="shared" si="1216"/>
        <v>-9.8460000000000001</v>
      </c>
      <c r="BC307" s="55"/>
      <c r="BD307" s="54">
        <f t="shared" si="1079"/>
        <v>-9.8498291415241788</v>
      </c>
      <c r="BE307" s="30">
        <v>0.34</v>
      </c>
      <c r="BF307" s="30">
        <f t="shared" ref="BF307:BG307" si="1273">BF306</f>
        <v>8</v>
      </c>
      <c r="BG307" s="30">
        <f t="shared" si="1273"/>
        <v>-6</v>
      </c>
      <c r="BH307" s="30">
        <f t="shared" si="1087"/>
        <v>-3.28</v>
      </c>
    </row>
    <row r="308" spans="38:60">
      <c r="AL308" s="30">
        <f t="shared" si="1073"/>
        <v>-10.084254157070159</v>
      </c>
      <c r="AM308" s="30">
        <v>0.23</v>
      </c>
      <c r="AN308" s="30">
        <f t="shared" ref="AN308:AO308" si="1274">AN307</f>
        <v>10</v>
      </c>
      <c r="AO308" s="30">
        <f t="shared" si="1274"/>
        <v>-5</v>
      </c>
      <c r="AP308" s="30">
        <f t="shared" si="1089"/>
        <v>-2.6999999999999997</v>
      </c>
      <c r="AR308" s="30">
        <f t="shared" si="1075"/>
        <v>-9.3342541570701627</v>
      </c>
      <c r="AS308" s="30">
        <v>-0.27800000000000002</v>
      </c>
      <c r="AT308" s="30">
        <f t="shared" ref="AT308:AU308" si="1275">AT307</f>
        <v>8</v>
      </c>
      <c r="AU308" s="30">
        <f t="shared" si="1275"/>
        <v>-10</v>
      </c>
      <c r="AV308" s="30">
        <f t="shared" si="1083"/>
        <v>-12.224</v>
      </c>
      <c r="AX308" s="43">
        <f t="shared" si="1077"/>
        <v>-9.3342541570701627</v>
      </c>
      <c r="AY308" s="57">
        <v>-0.16600000000000001</v>
      </c>
      <c r="AZ308" s="43">
        <f t="shared" ref="AZ308:BA308" si="1276">AZ307</f>
        <v>17</v>
      </c>
      <c r="BA308" s="43">
        <f t="shared" si="1276"/>
        <v>-7.5</v>
      </c>
      <c r="BB308" s="43">
        <f t="shared" si="1216"/>
        <v>-10.321999999999999</v>
      </c>
      <c r="BC308" s="55"/>
      <c r="BD308" s="54">
        <f t="shared" si="1079"/>
        <v>-9.3342541570701627</v>
      </c>
      <c r="BE308" s="30">
        <v>-0.27</v>
      </c>
      <c r="BF308" s="30">
        <f t="shared" ref="BF308:BG308" si="1277">BF307</f>
        <v>8</v>
      </c>
      <c r="BG308" s="30">
        <f t="shared" si="1277"/>
        <v>-6</v>
      </c>
      <c r="BH308" s="30">
        <f t="shared" si="1087"/>
        <v>-8.16</v>
      </c>
    </row>
    <row r="309" spans="38:60">
      <c r="AL309" s="30">
        <f t="shared" si="1073"/>
        <v>-9.5686791726161431</v>
      </c>
      <c r="AM309" s="30">
        <v>0.114</v>
      </c>
      <c r="AN309" s="30">
        <f t="shared" ref="AN309:AO309" si="1278">AN308</f>
        <v>10</v>
      </c>
      <c r="AO309" s="30">
        <f t="shared" si="1278"/>
        <v>-5</v>
      </c>
      <c r="AP309" s="30">
        <f t="shared" si="1089"/>
        <v>-3.86</v>
      </c>
      <c r="AR309" s="30">
        <f t="shared" si="1075"/>
        <v>-8.8186791726161466</v>
      </c>
      <c r="AS309" s="30">
        <v>-1.0999999999999999E-2</v>
      </c>
      <c r="AT309" s="30">
        <f t="shared" ref="AT309:AU309" si="1279">AT308</f>
        <v>8</v>
      </c>
      <c r="AU309" s="30">
        <f t="shared" si="1279"/>
        <v>-10</v>
      </c>
      <c r="AV309" s="30">
        <f t="shared" si="1083"/>
        <v>-10.087999999999999</v>
      </c>
      <c r="AX309" s="43">
        <f t="shared" si="1077"/>
        <v>-8.8186791726161466</v>
      </c>
      <c r="AY309" s="57">
        <v>-0.14199999999999999</v>
      </c>
      <c r="AZ309" s="43">
        <f t="shared" ref="AZ309:BA309" si="1280">AZ308</f>
        <v>17</v>
      </c>
      <c r="BA309" s="43">
        <f t="shared" si="1280"/>
        <v>-7.5</v>
      </c>
      <c r="BB309" s="43">
        <f t="shared" si="1216"/>
        <v>-9.9139999999999997</v>
      </c>
      <c r="BC309" s="55"/>
      <c r="BD309" s="54">
        <f t="shared" si="1079"/>
        <v>-8.8186791726161466</v>
      </c>
      <c r="BE309" s="30">
        <v>0.14000000000000001</v>
      </c>
      <c r="BF309" s="30">
        <f t="shared" ref="BF309:BG309" si="1281">BF308</f>
        <v>8</v>
      </c>
      <c r="BG309" s="30">
        <f t="shared" si="1281"/>
        <v>-6</v>
      </c>
      <c r="BH309" s="30">
        <f t="shared" si="1087"/>
        <v>-4.88</v>
      </c>
    </row>
    <row r="310" spans="38:60">
      <c r="AL310" s="30">
        <f t="shared" si="1073"/>
        <v>-9.053104188162127</v>
      </c>
      <c r="AM310" s="30">
        <v>-2.5000000000000001E-2</v>
      </c>
      <c r="AN310" s="30">
        <f t="shared" ref="AN310:AO310" si="1282">AN309</f>
        <v>10</v>
      </c>
      <c r="AO310" s="30">
        <f t="shared" si="1282"/>
        <v>-5</v>
      </c>
      <c r="AP310" s="30">
        <f t="shared" si="1089"/>
        <v>-5.25</v>
      </c>
      <c r="AR310" s="30">
        <f t="shared" si="1075"/>
        <v>-8.3031041881621306</v>
      </c>
      <c r="AS310" s="30">
        <v>2.1999999999999999E-2</v>
      </c>
      <c r="AT310" s="30">
        <f t="shared" ref="AT310:AU310" si="1283">AT309</f>
        <v>8</v>
      </c>
      <c r="AU310" s="30">
        <f t="shared" si="1283"/>
        <v>-10</v>
      </c>
      <c r="AV310" s="30">
        <f t="shared" si="1083"/>
        <v>-9.8239999999999998</v>
      </c>
      <c r="AX310" s="43">
        <f t="shared" si="1077"/>
        <v>-8.3031041881621306</v>
      </c>
      <c r="AY310" s="57">
        <v>-0.182</v>
      </c>
      <c r="AZ310" s="43">
        <f t="shared" ref="AZ310:BA310" si="1284">AZ309</f>
        <v>17</v>
      </c>
      <c r="BA310" s="43">
        <f t="shared" si="1284"/>
        <v>-7.5</v>
      </c>
      <c r="BB310" s="43">
        <f t="shared" si="1216"/>
        <v>-10.593999999999999</v>
      </c>
      <c r="BC310" s="55"/>
      <c r="BD310" s="54">
        <f t="shared" si="1079"/>
        <v>-8.3031041881621306</v>
      </c>
      <c r="BE310" s="30">
        <v>-0.11</v>
      </c>
      <c r="BF310" s="30">
        <f t="shared" ref="BF310:BG310" si="1285">BF309</f>
        <v>8</v>
      </c>
      <c r="BG310" s="30">
        <f t="shared" si="1285"/>
        <v>-6</v>
      </c>
      <c r="BH310" s="30">
        <f t="shared" si="1087"/>
        <v>-6.88</v>
      </c>
    </row>
    <row r="311" spans="38:60">
      <c r="AL311" s="30">
        <f t="shared" si="1073"/>
        <v>-8.537529203708111</v>
      </c>
      <c r="AM311" s="30">
        <v>-7.6999999999999999E-2</v>
      </c>
      <c r="AN311" s="30">
        <f t="shared" ref="AN311:AO311" si="1286">AN310</f>
        <v>10</v>
      </c>
      <c r="AO311" s="30">
        <f t="shared" si="1286"/>
        <v>-5</v>
      </c>
      <c r="AP311" s="30">
        <f t="shared" si="1089"/>
        <v>-5.77</v>
      </c>
      <c r="AR311" s="30">
        <f t="shared" si="1075"/>
        <v>-7.7875292037081136</v>
      </c>
      <c r="AS311" s="30">
        <v>-8.8999999999999996E-2</v>
      </c>
      <c r="AT311" s="30">
        <f t="shared" ref="AT311:AU311" si="1287">AT310</f>
        <v>8</v>
      </c>
      <c r="AU311" s="30">
        <f t="shared" si="1287"/>
        <v>-10</v>
      </c>
      <c r="AV311" s="30">
        <f t="shared" si="1083"/>
        <v>-10.712</v>
      </c>
      <c r="AX311" s="43">
        <f t="shared" si="1077"/>
        <v>-7.7875292037081136</v>
      </c>
      <c r="AY311" s="57">
        <v>-0.112</v>
      </c>
      <c r="AZ311" s="43">
        <f t="shared" ref="AZ311:BA311" si="1288">AZ310</f>
        <v>17</v>
      </c>
      <c r="BA311" s="43">
        <f t="shared" si="1288"/>
        <v>-7.5</v>
      </c>
      <c r="BB311" s="43">
        <f t="shared" si="1216"/>
        <v>-9.4039999999999999</v>
      </c>
      <c r="BC311" s="55"/>
      <c r="BD311" s="54">
        <f t="shared" si="1079"/>
        <v>-7.7875292037081136</v>
      </c>
      <c r="BE311" s="30">
        <v>0.1</v>
      </c>
      <c r="BF311" s="30">
        <f t="shared" ref="BF311:BG311" si="1289">BF310</f>
        <v>8</v>
      </c>
      <c r="BG311" s="30">
        <f t="shared" si="1289"/>
        <v>-6</v>
      </c>
      <c r="BH311" s="30">
        <f t="shared" si="1087"/>
        <v>-5.2</v>
      </c>
    </row>
    <row r="312" spans="38:60">
      <c r="AL312" s="30">
        <f t="shared" si="1073"/>
        <v>-8.0219542192540949</v>
      </c>
      <c r="AM312" s="30">
        <v>-1.9E-2</v>
      </c>
      <c r="AN312" s="30">
        <f t="shared" ref="AN312:AO312" si="1290">AN311</f>
        <v>10</v>
      </c>
      <c r="AO312" s="30">
        <f t="shared" si="1290"/>
        <v>-5</v>
      </c>
      <c r="AP312" s="30">
        <f t="shared" si="1089"/>
        <v>-5.19</v>
      </c>
      <c r="AR312" s="30">
        <f t="shared" si="1075"/>
        <v>-7.2719542192540967</v>
      </c>
      <c r="AS312" s="30">
        <v>-7.8E-2</v>
      </c>
      <c r="AT312" s="30">
        <f t="shared" ref="AT312:AU312" si="1291">AT311</f>
        <v>8</v>
      </c>
      <c r="AU312" s="30">
        <f t="shared" si="1291"/>
        <v>-10</v>
      </c>
      <c r="AV312" s="30">
        <f t="shared" si="1083"/>
        <v>-10.624000000000001</v>
      </c>
      <c r="AX312" s="43">
        <f t="shared" si="1077"/>
        <v>-7.2719542192540967</v>
      </c>
      <c r="AY312" s="57">
        <v>-5.6000000000000001E-2</v>
      </c>
      <c r="AZ312" s="43">
        <f t="shared" ref="AZ312:BA312" si="1292">AZ311</f>
        <v>17</v>
      </c>
      <c r="BA312" s="43">
        <f t="shared" si="1292"/>
        <v>-7.5</v>
      </c>
      <c r="BB312" s="43">
        <f t="shared" si="1216"/>
        <v>-8.452</v>
      </c>
      <c r="BC312" s="55"/>
      <c r="BD312" s="54">
        <f t="shared" si="1079"/>
        <v>-7.2719542192540967</v>
      </c>
      <c r="BE312" s="30">
        <v>-7.0000000000000007E-2</v>
      </c>
      <c r="BF312" s="30">
        <f t="shared" ref="BF312:BG312" si="1293">BF311</f>
        <v>8</v>
      </c>
      <c r="BG312" s="30">
        <f t="shared" si="1293"/>
        <v>-6</v>
      </c>
      <c r="BH312" s="30">
        <f t="shared" si="1087"/>
        <v>-6.5600000000000005</v>
      </c>
    </row>
    <row r="313" spans="38:60">
      <c r="AL313" s="30">
        <f t="shared" si="1073"/>
        <v>-7.506379234800078</v>
      </c>
      <c r="AM313" s="30">
        <v>3.4000000000000002E-2</v>
      </c>
      <c r="AN313" s="30">
        <f t="shared" ref="AN313:AO313" si="1294">AN312</f>
        <v>10</v>
      </c>
      <c r="AO313" s="30">
        <f t="shared" si="1294"/>
        <v>-5</v>
      </c>
      <c r="AP313" s="30">
        <f t="shared" si="1089"/>
        <v>-4.66</v>
      </c>
      <c r="AR313" s="30">
        <f t="shared" si="1075"/>
        <v>-6.7563792348000797</v>
      </c>
      <c r="AS313" s="30">
        <v>-0.1</v>
      </c>
      <c r="AT313" s="30">
        <f t="shared" ref="AT313:AU313" si="1295">AT312</f>
        <v>8</v>
      </c>
      <c r="AU313" s="30">
        <f t="shared" si="1295"/>
        <v>-10</v>
      </c>
      <c r="AV313" s="30">
        <f t="shared" si="1083"/>
        <v>-10.8</v>
      </c>
      <c r="AX313" s="43">
        <f t="shared" si="1077"/>
        <v>-6.7563792348000797</v>
      </c>
      <c r="AY313" s="57">
        <v>3.0000000000000001E-3</v>
      </c>
      <c r="AZ313" s="43">
        <f t="shared" ref="AZ313:BA313" si="1296">AZ312</f>
        <v>17</v>
      </c>
      <c r="BA313" s="43">
        <f t="shared" si="1296"/>
        <v>-7.5</v>
      </c>
      <c r="BB313" s="43">
        <f t="shared" si="1216"/>
        <v>-7.4489999999999998</v>
      </c>
      <c r="BC313" s="55"/>
      <c r="BD313" s="54">
        <f t="shared" si="1079"/>
        <v>-6.7563792348000797</v>
      </c>
      <c r="BE313" s="30">
        <v>-0.03</v>
      </c>
      <c r="BF313" s="30">
        <f t="shared" ref="BF313:BG313" si="1297">BF312</f>
        <v>8</v>
      </c>
      <c r="BG313" s="30">
        <f t="shared" si="1297"/>
        <v>-6</v>
      </c>
      <c r="BH313" s="30">
        <f t="shared" si="1087"/>
        <v>-6.24</v>
      </c>
    </row>
    <row r="314" spans="38:60">
      <c r="AL314" s="30">
        <f t="shared" si="1073"/>
        <v>-6.990804250346061</v>
      </c>
      <c r="AM314" s="30">
        <v>-2.1000000000000001E-2</v>
      </c>
      <c r="AN314" s="30">
        <f t="shared" ref="AN314:AO314" si="1298">AN313</f>
        <v>10</v>
      </c>
      <c r="AO314" s="30">
        <f t="shared" si="1298"/>
        <v>-5</v>
      </c>
      <c r="AP314" s="30">
        <f t="shared" si="1089"/>
        <v>-5.21</v>
      </c>
      <c r="AR314" s="30">
        <f t="shared" si="1075"/>
        <v>-6.2408042503460628</v>
      </c>
      <c r="AS314" s="30">
        <v>0.14399999999999999</v>
      </c>
      <c r="AT314" s="30">
        <f t="shared" ref="AT314:AU314" si="1299">AT313</f>
        <v>8</v>
      </c>
      <c r="AU314" s="30">
        <f t="shared" si="1299"/>
        <v>-10</v>
      </c>
      <c r="AV314" s="30">
        <f t="shared" si="1083"/>
        <v>-8.8480000000000008</v>
      </c>
      <c r="AX314" s="43">
        <f t="shared" si="1077"/>
        <v>-6.2408042503460628</v>
      </c>
      <c r="AY314" s="57">
        <v>-2E-3</v>
      </c>
      <c r="AZ314" s="43">
        <f t="shared" ref="AZ314:BA314" si="1300">AZ313</f>
        <v>17</v>
      </c>
      <c r="BA314" s="43">
        <f t="shared" si="1300"/>
        <v>-7.5</v>
      </c>
      <c r="BB314" s="43">
        <f t="shared" si="1216"/>
        <v>-7.5339999999999998</v>
      </c>
      <c r="BC314" s="55"/>
      <c r="BD314" s="54">
        <f t="shared" si="1079"/>
        <v>-6.2408042503460628</v>
      </c>
      <c r="BE314" s="30">
        <v>0.12</v>
      </c>
      <c r="BF314" s="30">
        <f t="shared" ref="BF314:BG314" si="1301">BF313</f>
        <v>8</v>
      </c>
      <c r="BG314" s="30">
        <f t="shared" si="1301"/>
        <v>-6</v>
      </c>
      <c r="BH314" s="30">
        <f t="shared" si="1087"/>
        <v>-5.04</v>
      </c>
    </row>
    <row r="315" spans="38:60">
      <c r="AL315" s="30">
        <f t="shared" si="1073"/>
        <v>-6.4752292658920441</v>
      </c>
      <c r="AM315" s="30">
        <v>-4.7E-2</v>
      </c>
      <c r="AN315" s="30">
        <f t="shared" ref="AN315:AO315" si="1302">AN314</f>
        <v>10</v>
      </c>
      <c r="AO315" s="30">
        <f t="shared" si="1302"/>
        <v>-5</v>
      </c>
      <c r="AP315" s="30">
        <f t="shared" si="1089"/>
        <v>-5.47</v>
      </c>
      <c r="AR315" s="30">
        <f t="shared" si="1075"/>
        <v>-5.7252292658920458</v>
      </c>
      <c r="AS315" s="30">
        <v>0.23300000000000001</v>
      </c>
      <c r="AT315" s="30">
        <f t="shared" ref="AT315:AU315" si="1303">AT314</f>
        <v>8</v>
      </c>
      <c r="AU315" s="30">
        <f t="shared" si="1303"/>
        <v>-10</v>
      </c>
      <c r="AV315" s="30">
        <f t="shared" si="1083"/>
        <v>-8.1359999999999992</v>
      </c>
      <c r="AX315" s="43">
        <f t="shared" si="1077"/>
        <v>-5.7252292658920458</v>
      </c>
      <c r="AY315" s="57">
        <v>-1.4999999999999999E-2</v>
      </c>
      <c r="AZ315" s="43">
        <f t="shared" ref="AZ315:BA315" si="1304">AZ314</f>
        <v>17</v>
      </c>
      <c r="BA315" s="43">
        <f t="shared" si="1304"/>
        <v>-7.5</v>
      </c>
      <c r="BB315" s="43">
        <f t="shared" si="1216"/>
        <v>-7.7549999999999999</v>
      </c>
      <c r="BC315" s="55"/>
      <c r="BD315" s="54">
        <f t="shared" si="1079"/>
        <v>-5.7252292658920458</v>
      </c>
      <c r="BE315" s="30">
        <v>-0.06</v>
      </c>
      <c r="BF315" s="30">
        <f t="shared" ref="BF315:BG315" si="1305">BF314</f>
        <v>8</v>
      </c>
      <c r="BG315" s="30">
        <f t="shared" si="1305"/>
        <v>-6</v>
      </c>
      <c r="BH315" s="30">
        <f t="shared" si="1087"/>
        <v>-6.48</v>
      </c>
    </row>
    <row r="316" spans="38:60">
      <c r="AL316" s="30">
        <f t="shared" si="1073"/>
        <v>-5.9596542814380271</v>
      </c>
      <c r="AM316" s="30">
        <v>-8.8999999999999996E-2</v>
      </c>
      <c r="AN316" s="30">
        <f t="shared" ref="AN316:AO316" si="1306">AN315</f>
        <v>10</v>
      </c>
      <c r="AO316" s="30">
        <f t="shared" si="1306"/>
        <v>-5</v>
      </c>
      <c r="AP316" s="30">
        <f t="shared" si="1089"/>
        <v>-5.89</v>
      </c>
      <c r="AR316" s="30">
        <f t="shared" si="1075"/>
        <v>-5.2096542814380289</v>
      </c>
      <c r="AS316" s="30">
        <v>0.433</v>
      </c>
      <c r="AT316" s="30">
        <f t="shared" ref="AT316:AU316" si="1307">AT315</f>
        <v>8</v>
      </c>
      <c r="AU316" s="30">
        <f t="shared" si="1307"/>
        <v>-10</v>
      </c>
      <c r="AV316" s="30">
        <f t="shared" si="1083"/>
        <v>-6.5359999999999996</v>
      </c>
      <c r="AX316" s="43">
        <f t="shared" si="1077"/>
        <v>-5.2096542814380289</v>
      </c>
      <c r="AY316" s="57">
        <v>-2.8000000000000001E-2</v>
      </c>
      <c r="AZ316" s="43">
        <f t="shared" ref="AZ316:BA316" si="1308">AZ315</f>
        <v>17</v>
      </c>
      <c r="BA316" s="43">
        <f t="shared" si="1308"/>
        <v>-7.5</v>
      </c>
      <c r="BB316" s="43">
        <f t="shared" si="1216"/>
        <v>-7.976</v>
      </c>
      <c r="BC316" s="55"/>
      <c r="BD316" s="54">
        <f t="shared" si="1079"/>
        <v>-5.2096542814380289</v>
      </c>
      <c r="BE316" s="30">
        <v>0.05</v>
      </c>
      <c r="BF316" s="30">
        <f t="shared" ref="BF316:BG316" si="1309">BF315</f>
        <v>8</v>
      </c>
      <c r="BG316" s="30">
        <f t="shared" si="1309"/>
        <v>-6</v>
      </c>
      <c r="BH316" s="30">
        <f t="shared" si="1087"/>
        <v>-5.6</v>
      </c>
    </row>
    <row r="317" spans="38:60">
      <c r="AL317" s="30">
        <f t="shared" si="1073"/>
        <v>-5.4440792969840102</v>
      </c>
      <c r="AM317" s="30">
        <v>-1.0999999999999999E-2</v>
      </c>
      <c r="AN317" s="30">
        <f t="shared" ref="AN317:AO317" si="1310">AN316</f>
        <v>10</v>
      </c>
      <c r="AO317" s="30">
        <f t="shared" si="1310"/>
        <v>-5</v>
      </c>
      <c r="AP317" s="30">
        <f t="shared" si="1089"/>
        <v>-5.1100000000000003</v>
      </c>
      <c r="AR317" s="30">
        <f t="shared" si="1075"/>
        <v>-4.6940792969840119</v>
      </c>
      <c r="AS317" s="30">
        <v>6.7000000000000004E-2</v>
      </c>
      <c r="AT317" s="30">
        <f t="shared" ref="AT317:AU317" si="1311">AT316</f>
        <v>8</v>
      </c>
      <c r="AU317" s="30">
        <f t="shared" si="1311"/>
        <v>-10</v>
      </c>
      <c r="AV317" s="30">
        <f t="shared" si="1083"/>
        <v>-9.4640000000000004</v>
      </c>
      <c r="AX317" s="43">
        <f t="shared" si="1077"/>
        <v>-4.6940792969840119</v>
      </c>
      <c r="AY317" s="57">
        <v>-4.4999999999999998E-2</v>
      </c>
      <c r="AZ317" s="43">
        <f t="shared" ref="AZ317:BA317" si="1312">AZ316</f>
        <v>17</v>
      </c>
      <c r="BA317" s="43">
        <f t="shared" si="1312"/>
        <v>-7.5</v>
      </c>
      <c r="BB317" s="43">
        <f t="shared" si="1216"/>
        <v>-8.2650000000000006</v>
      </c>
      <c r="BC317" s="55"/>
      <c r="BD317" s="54">
        <f t="shared" si="1079"/>
        <v>-4.6940792969840119</v>
      </c>
      <c r="BE317" s="30">
        <v>-0.09</v>
      </c>
      <c r="BF317" s="30">
        <f t="shared" ref="BF317:BG317" si="1313">BF316</f>
        <v>8</v>
      </c>
      <c r="BG317" s="30">
        <f t="shared" si="1313"/>
        <v>-6</v>
      </c>
      <c r="BH317" s="30">
        <f t="shared" si="1087"/>
        <v>-6.72</v>
      </c>
    </row>
    <row r="318" spans="38:60">
      <c r="AL318" s="30">
        <f t="shared" si="1073"/>
        <v>-4.9285043125299932</v>
      </c>
      <c r="AM318" s="30">
        <v>-4.0000000000000001E-3</v>
      </c>
      <c r="AN318" s="30">
        <f t="shared" ref="AN318:AO318" si="1314">AN317</f>
        <v>10</v>
      </c>
      <c r="AO318" s="30">
        <f t="shared" si="1314"/>
        <v>-5</v>
      </c>
      <c r="AP318" s="30">
        <f t="shared" si="1089"/>
        <v>-5.04</v>
      </c>
      <c r="AR318" s="30">
        <f t="shared" si="1075"/>
        <v>-4.178504312529995</v>
      </c>
      <c r="AS318" s="30">
        <v>-0.33300000000000002</v>
      </c>
      <c r="AT318" s="30">
        <f t="shared" ref="AT318:AU318" si="1315">AT317</f>
        <v>8</v>
      </c>
      <c r="AU318" s="30">
        <f t="shared" si="1315"/>
        <v>-10</v>
      </c>
      <c r="AV318" s="30">
        <f t="shared" si="1083"/>
        <v>-12.664</v>
      </c>
      <c r="AX318" s="43">
        <f t="shared" si="1077"/>
        <v>-4.178504312529995</v>
      </c>
      <c r="AY318" s="57">
        <v>-4.2000000000000003E-2</v>
      </c>
      <c r="AZ318" s="43">
        <f t="shared" ref="AZ318:BA318" si="1316">AZ317</f>
        <v>17</v>
      </c>
      <c r="BA318" s="43">
        <f t="shared" si="1316"/>
        <v>-7.5</v>
      </c>
      <c r="BB318" s="43">
        <f t="shared" si="1216"/>
        <v>-8.2140000000000004</v>
      </c>
      <c r="BC318" s="55"/>
      <c r="BD318" s="54">
        <f t="shared" si="1079"/>
        <v>-4.178504312529995</v>
      </c>
      <c r="BE318" s="30">
        <v>0.06</v>
      </c>
      <c r="BF318" s="30">
        <f t="shared" ref="BF318:BG318" si="1317">BF317</f>
        <v>8</v>
      </c>
      <c r="BG318" s="30">
        <f t="shared" si="1317"/>
        <v>-6</v>
      </c>
      <c r="BH318" s="30">
        <f t="shared" si="1087"/>
        <v>-5.52</v>
      </c>
    </row>
    <row r="319" spans="38:60">
      <c r="AL319" s="30">
        <f t="shared" si="1073"/>
        <v>-4.4129293280759763</v>
      </c>
      <c r="AM319" s="30">
        <v>3.3000000000000002E-2</v>
      </c>
      <c r="AN319" s="30">
        <f t="shared" ref="AN319:AO319" si="1318">AN318</f>
        <v>10</v>
      </c>
      <c r="AO319" s="30">
        <f t="shared" si="1318"/>
        <v>-5</v>
      </c>
      <c r="AP319" s="30">
        <f t="shared" si="1089"/>
        <v>-4.67</v>
      </c>
      <c r="AX319" s="43">
        <f t="shared" si="1077"/>
        <v>-3.662929328075978</v>
      </c>
      <c r="AY319" s="57">
        <v>-2.8000000000000001E-2</v>
      </c>
      <c r="AZ319" s="43">
        <f t="shared" ref="AZ319:BA319" si="1319">AZ318</f>
        <v>17</v>
      </c>
      <c r="BA319" s="43">
        <f t="shared" si="1319"/>
        <v>-7.5</v>
      </c>
      <c r="BB319" s="43">
        <f t="shared" si="1216"/>
        <v>-7.976</v>
      </c>
      <c r="BC319" s="55"/>
      <c r="BD319" s="54">
        <f t="shared" si="1079"/>
        <v>-3.662929328075978</v>
      </c>
      <c r="BE319" s="30">
        <v>-7.0000000000000007E-2</v>
      </c>
      <c r="BF319" s="30">
        <f t="shared" ref="BF319:BG319" si="1320">BF318</f>
        <v>8</v>
      </c>
      <c r="BG319" s="30">
        <f t="shared" si="1320"/>
        <v>-6</v>
      </c>
      <c r="BH319" s="30">
        <f t="shared" si="1087"/>
        <v>-6.5600000000000005</v>
      </c>
    </row>
    <row r="320" spans="38:60">
      <c r="AL320" s="30">
        <f t="shared" si="1073"/>
        <v>-3.8973543436219593</v>
      </c>
      <c r="AM320" s="30">
        <v>-2.9000000000000001E-2</v>
      </c>
    </row>
    <row r="321" spans="38:39">
      <c r="AL321" s="30">
        <f t="shared" si="1073"/>
        <v>-3.3817793591679424</v>
      </c>
      <c r="AM321" s="30">
        <v>-8.9999999999999993E-3</v>
      </c>
    </row>
    <row r="322" spans="38:39">
      <c r="AL322" s="30">
        <f t="shared" si="1073"/>
        <v>-2.8662043747139254</v>
      </c>
    </row>
    <row r="323" spans="38:39">
      <c r="AL323" s="30">
        <f t="shared" si="1073"/>
        <v>-2.3506293902599085</v>
      </c>
    </row>
    <row r="324" spans="38:39">
      <c r="AL324" s="30"/>
    </row>
    <row r="325" spans="38:39">
      <c r="AL325" s="30"/>
    </row>
    <row r="326" spans="38:39">
      <c r="AL326" s="30"/>
    </row>
    <row r="327" spans="38:39">
      <c r="AL327" s="30"/>
    </row>
    <row r="328" spans="38:39">
      <c r="AL328" s="30"/>
    </row>
    <row r="329" spans="38:39">
      <c r="AL329" s="30"/>
    </row>
    <row r="330" spans="38:39">
      <c r="AL330" s="30"/>
    </row>
    <row r="331" spans="38:39">
      <c r="AL331" s="30"/>
    </row>
    <row r="332" spans="38:39">
      <c r="AL332" s="30"/>
    </row>
    <row r="333" spans="38:39">
      <c r="AL333" s="30"/>
    </row>
    <row r="334" spans="38:39">
      <c r="AL334" s="30"/>
    </row>
    <row r="335" spans="38:39">
      <c r="AL335" s="30"/>
    </row>
    <row r="336" spans="38:39">
      <c r="AL336" s="30"/>
    </row>
    <row r="337" spans="38:38">
      <c r="AL337" s="30"/>
    </row>
    <row r="338" spans="38:38">
      <c r="AL338" s="30"/>
    </row>
    <row r="339" spans="38:38">
      <c r="AL339" s="30"/>
    </row>
    <row r="340" spans="38:38">
      <c r="AL340" s="30"/>
    </row>
    <row r="341" spans="38:38">
      <c r="AL341" s="30"/>
    </row>
    <row r="342" spans="38:38">
      <c r="AL342" s="30"/>
    </row>
    <row r="343" spans="38:38">
      <c r="AL343" s="30"/>
    </row>
    <row r="344" spans="38:38">
      <c r="AL344" s="30"/>
    </row>
    <row r="345" spans="38:38">
      <c r="AL345" s="30"/>
    </row>
    <row r="346" spans="38:38">
      <c r="AL346" s="30"/>
    </row>
    <row r="347" spans="38:38">
      <c r="AL347" s="30"/>
    </row>
    <row r="348" spans="38:38">
      <c r="AL348" s="30"/>
    </row>
    <row r="349" spans="38:38">
      <c r="AL349" s="30"/>
    </row>
    <row r="350" spans="38:38">
      <c r="AL350" s="30"/>
    </row>
    <row r="351" spans="38:38">
      <c r="AL351" s="30"/>
    </row>
    <row r="352" spans="38:38">
      <c r="AL352" s="30"/>
    </row>
    <row r="353" spans="38:38">
      <c r="AL353" s="30"/>
    </row>
    <row r="354" spans="38:38">
      <c r="AL354" s="30"/>
    </row>
    <row r="355" spans="38:38">
      <c r="AL355" s="30"/>
    </row>
    <row r="356" spans="38:38">
      <c r="AL356" s="30"/>
    </row>
    <row r="357" spans="38:38">
      <c r="AL357" s="30"/>
    </row>
    <row r="358" spans="38:38">
      <c r="AL358" s="30"/>
    </row>
    <row r="359" spans="38:38">
      <c r="AL359" s="30"/>
    </row>
    <row r="360" spans="38:38">
      <c r="AL360" s="30"/>
    </row>
    <row r="361" spans="38:38">
      <c r="AL361" s="30"/>
    </row>
    <row r="362" spans="38:38">
      <c r="AL362" s="30"/>
    </row>
    <row r="363" spans="38:38">
      <c r="AL363" s="30"/>
    </row>
    <row r="364" spans="38:38">
      <c r="AL364" s="30"/>
    </row>
    <row r="365" spans="38:38">
      <c r="AL365" s="30"/>
    </row>
    <row r="366" spans="38:38">
      <c r="AL366" s="30"/>
    </row>
    <row r="367" spans="38:38">
      <c r="AL367" s="30"/>
    </row>
    <row r="368" spans="38:38">
      <c r="AL368" s="30"/>
    </row>
    <row r="369" spans="38:38">
      <c r="AL369" s="30"/>
    </row>
    <row r="370" spans="38:38">
      <c r="AL370" s="30"/>
    </row>
    <row r="371" spans="38:38">
      <c r="AL371" s="30"/>
    </row>
    <row r="372" spans="38:38">
      <c r="AL372" s="30"/>
    </row>
    <row r="373" spans="38:38">
      <c r="AL373" s="30"/>
    </row>
    <row r="374" spans="38:38">
      <c r="AL374" s="30"/>
    </row>
    <row r="375" spans="38:38">
      <c r="AL375" s="30"/>
    </row>
    <row r="376" spans="38:38">
      <c r="AL376" s="30"/>
    </row>
    <row r="377" spans="38:38">
      <c r="AL377" s="30"/>
    </row>
    <row r="378" spans="38:38">
      <c r="AL378" s="30"/>
    </row>
    <row r="379" spans="38:38">
      <c r="AL379" s="30"/>
    </row>
    <row r="380" spans="38:38">
      <c r="AL380" s="30"/>
    </row>
    <row r="381" spans="38:38">
      <c r="AL381" s="30"/>
    </row>
    <row r="382" spans="38:38">
      <c r="AL382" s="30"/>
    </row>
    <row r="383" spans="38:38">
      <c r="AL383" s="30"/>
    </row>
    <row r="384" spans="38:38">
      <c r="AL384" s="30"/>
    </row>
    <row r="385" spans="38:38">
      <c r="AL385" s="30"/>
    </row>
    <row r="386" spans="38:38">
      <c r="AL386" s="30"/>
    </row>
    <row r="387" spans="38:38">
      <c r="AL387" s="30"/>
    </row>
    <row r="388" spans="38:38">
      <c r="AL388" s="30"/>
    </row>
    <row r="389" spans="38:38">
      <c r="AL389" s="30"/>
    </row>
    <row r="390" spans="38:38">
      <c r="AL390" s="30"/>
    </row>
    <row r="391" spans="38:38">
      <c r="AL391" s="30"/>
    </row>
    <row r="392" spans="38:38">
      <c r="AL392" s="30"/>
    </row>
    <row r="393" spans="38:38">
      <c r="AL393" s="30"/>
    </row>
    <row r="394" spans="38:38">
      <c r="AL394" s="30"/>
    </row>
    <row r="395" spans="38:38">
      <c r="AL395" s="30"/>
    </row>
    <row r="396" spans="38:38">
      <c r="AL396" s="30"/>
    </row>
    <row r="397" spans="38:38">
      <c r="AL397" s="30"/>
    </row>
    <row r="398" spans="38:38">
      <c r="AL398" s="30"/>
    </row>
    <row r="399" spans="38:38">
      <c r="AL399" s="30"/>
    </row>
    <row r="400" spans="38:38">
      <c r="AL400" s="30"/>
    </row>
    <row r="401" spans="38:38">
      <c r="AL401" s="30"/>
    </row>
    <row r="402" spans="38:38">
      <c r="AL402" s="30"/>
    </row>
    <row r="403" spans="38:38">
      <c r="AL403" s="30"/>
    </row>
    <row r="404" spans="38:38">
      <c r="AL404" s="30"/>
    </row>
    <row r="405" spans="38:38">
      <c r="AL405" s="30"/>
    </row>
    <row r="406" spans="38:38">
      <c r="AL406" s="30"/>
    </row>
    <row r="407" spans="38:38">
      <c r="AL407" s="30"/>
    </row>
    <row r="408" spans="38:38">
      <c r="AL408" s="30"/>
    </row>
    <row r="409" spans="38:38">
      <c r="AL409" s="30"/>
    </row>
    <row r="410" spans="38:38">
      <c r="AL410" s="30"/>
    </row>
    <row r="411" spans="38:38">
      <c r="AL411" s="30"/>
    </row>
    <row r="412" spans="38:38">
      <c r="AL412" s="30"/>
    </row>
    <row r="413" spans="38:38">
      <c r="AL413" s="30"/>
    </row>
    <row r="414" spans="38:38">
      <c r="AL414" s="30"/>
    </row>
    <row r="415" spans="38:38">
      <c r="AL415" s="30"/>
    </row>
    <row r="416" spans="38:38">
      <c r="AL416" s="30"/>
    </row>
    <row r="417" spans="38:38">
      <c r="AL417" s="30"/>
    </row>
    <row r="418" spans="38:38">
      <c r="AL418" s="30"/>
    </row>
    <row r="419" spans="38:38">
      <c r="AL419" s="30"/>
    </row>
    <row r="420" spans="38:38">
      <c r="AL420" s="30"/>
    </row>
    <row r="421" spans="38:38">
      <c r="AL421" s="30"/>
    </row>
    <row r="422" spans="38:38">
      <c r="AL422" s="30"/>
    </row>
    <row r="423" spans="38:38">
      <c r="AL423" s="30"/>
    </row>
    <row r="424" spans="38:38">
      <c r="AL424" s="30"/>
    </row>
    <row r="425" spans="38:38">
      <c r="AL425" s="30"/>
    </row>
    <row r="426" spans="38:38">
      <c r="AL426" s="30"/>
    </row>
    <row r="427" spans="38:38">
      <c r="AL427" s="30"/>
    </row>
    <row r="428" spans="38:38">
      <c r="AL428" s="30"/>
    </row>
    <row r="429" spans="38:38">
      <c r="AL429" s="30"/>
    </row>
    <row r="430" spans="38:38">
      <c r="AL430" s="30"/>
    </row>
    <row r="431" spans="38:38">
      <c r="AL431" s="30"/>
    </row>
    <row r="432" spans="38:38">
      <c r="AL432" s="30"/>
    </row>
    <row r="433" spans="38:38">
      <c r="AL433" s="30"/>
    </row>
    <row r="434" spans="38:38">
      <c r="AL434" s="30"/>
    </row>
    <row r="435" spans="38:38">
      <c r="AL435" s="30"/>
    </row>
    <row r="436" spans="38:38">
      <c r="AL436" s="30"/>
    </row>
    <row r="437" spans="38:38">
      <c r="AL437" s="30"/>
    </row>
    <row r="438" spans="38:38">
      <c r="AL438" s="30"/>
    </row>
    <row r="439" spans="38:38">
      <c r="AL439" s="30"/>
    </row>
    <row r="440" spans="38:38">
      <c r="AL440" s="30"/>
    </row>
    <row r="441" spans="38:38">
      <c r="AL441" s="30"/>
    </row>
    <row r="442" spans="38:38">
      <c r="AL442" s="30"/>
    </row>
    <row r="443" spans="38:38">
      <c r="AL443" s="30"/>
    </row>
    <row r="444" spans="38:38">
      <c r="AL444" s="30"/>
    </row>
    <row r="445" spans="38:38">
      <c r="AL445" s="30"/>
    </row>
    <row r="446" spans="38:38">
      <c r="AL446" s="30"/>
    </row>
    <row r="447" spans="38:38">
      <c r="AL447" s="30"/>
    </row>
    <row r="448" spans="38:38">
      <c r="AL448" s="30"/>
    </row>
    <row r="449" spans="38:38">
      <c r="AL449" s="30"/>
    </row>
    <row r="450" spans="38:38">
      <c r="AL450" s="30"/>
    </row>
    <row r="451" spans="38:38">
      <c r="AL451" s="30"/>
    </row>
    <row r="452" spans="38:38">
      <c r="AL452" s="30"/>
    </row>
    <row r="453" spans="38:38">
      <c r="AL453" s="30"/>
    </row>
    <row r="454" spans="38:38">
      <c r="AL454" s="30"/>
    </row>
    <row r="455" spans="38:38">
      <c r="AL455" s="30"/>
    </row>
    <row r="456" spans="38:38">
      <c r="AL456" s="30"/>
    </row>
    <row r="457" spans="38:38">
      <c r="AL457" s="30"/>
    </row>
    <row r="458" spans="38:38">
      <c r="AL458" s="30"/>
    </row>
    <row r="459" spans="38:38">
      <c r="AL459" s="30"/>
    </row>
    <row r="460" spans="38:38">
      <c r="AL460" s="30"/>
    </row>
    <row r="461" spans="38:38">
      <c r="AL461" s="30"/>
    </row>
    <row r="462" spans="38:38">
      <c r="AL462" s="30"/>
    </row>
    <row r="463" spans="38:38">
      <c r="AL463" s="30"/>
    </row>
    <row r="464" spans="38:38">
      <c r="AL464" s="30"/>
    </row>
    <row r="465" spans="38:38">
      <c r="AL465" s="30"/>
    </row>
    <row r="466" spans="38:38">
      <c r="AL466" s="30"/>
    </row>
    <row r="467" spans="38:38">
      <c r="AL467" s="30"/>
    </row>
    <row r="468" spans="38:38">
      <c r="AL468" s="30"/>
    </row>
    <row r="469" spans="38:38">
      <c r="AL469" s="30"/>
    </row>
    <row r="470" spans="38:38">
      <c r="AL470" s="30"/>
    </row>
    <row r="471" spans="38:38">
      <c r="AL471" s="30"/>
    </row>
    <row r="472" spans="38:38">
      <c r="AL472" s="30"/>
    </row>
    <row r="473" spans="38:38">
      <c r="AL473" s="30"/>
    </row>
    <row r="474" spans="38:38">
      <c r="AL474" s="30"/>
    </row>
    <row r="475" spans="38:38">
      <c r="AL475" s="30"/>
    </row>
    <row r="476" spans="38:38">
      <c r="AL476" s="30"/>
    </row>
    <row r="477" spans="38:38">
      <c r="AL477" s="30"/>
    </row>
    <row r="478" spans="38:38">
      <c r="AL478" s="30"/>
    </row>
    <row r="479" spans="38:38">
      <c r="AL479" s="30"/>
    </row>
    <row r="480" spans="38:38">
      <c r="AL480" s="30"/>
    </row>
    <row r="481" spans="38:38">
      <c r="AL481" s="30"/>
    </row>
    <row r="482" spans="38:38">
      <c r="AL482" s="30"/>
    </row>
    <row r="483" spans="38:38">
      <c r="AL483" s="30"/>
    </row>
    <row r="484" spans="38:38">
      <c r="AL484" s="30"/>
    </row>
    <row r="485" spans="38:38">
      <c r="AL485" s="30"/>
    </row>
    <row r="486" spans="38:38">
      <c r="AL486" s="30"/>
    </row>
    <row r="487" spans="38:38">
      <c r="AL487" s="30"/>
    </row>
    <row r="488" spans="38:38">
      <c r="AL488" s="30"/>
    </row>
    <row r="489" spans="38:38">
      <c r="AL489" s="30"/>
    </row>
    <row r="490" spans="38:38">
      <c r="AL490" s="30"/>
    </row>
    <row r="491" spans="38:38">
      <c r="AL491" s="30"/>
    </row>
    <row r="492" spans="38:38">
      <c r="AL492" s="30"/>
    </row>
    <row r="493" spans="38:38">
      <c r="AL493" s="30"/>
    </row>
    <row r="494" spans="38:38">
      <c r="AL494" s="30"/>
    </row>
    <row r="495" spans="38:38">
      <c r="AL495" s="30"/>
    </row>
    <row r="496" spans="38:38">
      <c r="AL496" s="30"/>
    </row>
    <row r="497" spans="38:38">
      <c r="AL497" s="30"/>
    </row>
    <row r="498" spans="38:38">
      <c r="AL498" s="30"/>
    </row>
    <row r="499" spans="38:38">
      <c r="AL499" s="30"/>
    </row>
    <row r="500" spans="38:38">
      <c r="AL500" s="30"/>
    </row>
    <row r="501" spans="38:38">
      <c r="AL501" s="30"/>
    </row>
    <row r="502" spans="38:38">
      <c r="AL502" s="30"/>
    </row>
    <row r="503" spans="38:38">
      <c r="AL503" s="30"/>
    </row>
    <row r="504" spans="38:38">
      <c r="AL504" s="30"/>
    </row>
    <row r="505" spans="38:38">
      <c r="AL505" s="30"/>
    </row>
    <row r="506" spans="38:38">
      <c r="AL506" s="30"/>
    </row>
    <row r="507" spans="38:38">
      <c r="AL507" s="30"/>
    </row>
    <row r="508" spans="38:38">
      <c r="AL508" s="30"/>
    </row>
    <row r="509" spans="38:38">
      <c r="AL509" s="30"/>
    </row>
    <row r="510" spans="38:38">
      <c r="AL510" s="30"/>
    </row>
    <row r="511" spans="38:38">
      <c r="AL511" s="30"/>
    </row>
    <row r="512" spans="38:38">
      <c r="AL512" s="30"/>
    </row>
    <row r="513" spans="38:38">
      <c r="AL513" s="30"/>
    </row>
    <row r="514" spans="38:38">
      <c r="AL514" s="30"/>
    </row>
    <row r="515" spans="38:38">
      <c r="AL515" s="30"/>
    </row>
    <row r="516" spans="38:38">
      <c r="AL516" s="30"/>
    </row>
    <row r="517" spans="38:38">
      <c r="AL517" s="30"/>
    </row>
    <row r="518" spans="38:38">
      <c r="AL518" s="30"/>
    </row>
    <row r="519" spans="38:38">
      <c r="AL519" s="30"/>
    </row>
    <row r="520" spans="38:38">
      <c r="AL520" s="30"/>
    </row>
    <row r="521" spans="38:38">
      <c r="AL521" s="30"/>
    </row>
    <row r="522" spans="38:38">
      <c r="AL522" s="30"/>
    </row>
    <row r="523" spans="38:38">
      <c r="AL523" s="30"/>
    </row>
    <row r="524" spans="38:38">
      <c r="AL524" s="30"/>
    </row>
    <row r="525" spans="38:38">
      <c r="AL525" s="30"/>
    </row>
    <row r="526" spans="38:38">
      <c r="AL526" s="30"/>
    </row>
    <row r="527" spans="38:38">
      <c r="AL527" s="30"/>
    </row>
    <row r="528" spans="38:38">
      <c r="AL528" s="30"/>
    </row>
    <row r="529" spans="38:38">
      <c r="AL529" s="30"/>
    </row>
    <row r="530" spans="38:38">
      <c r="AL530" s="30"/>
    </row>
    <row r="531" spans="38:38">
      <c r="AL531" s="30"/>
    </row>
    <row r="532" spans="38:38">
      <c r="AL532" s="30"/>
    </row>
    <row r="533" spans="38:38">
      <c r="AL533" s="30"/>
    </row>
    <row r="534" spans="38:38">
      <c r="AL534" s="30"/>
    </row>
    <row r="535" spans="38:38">
      <c r="AL535" s="30"/>
    </row>
    <row r="536" spans="38:38">
      <c r="AL536" s="30"/>
    </row>
    <row r="537" spans="38:38">
      <c r="AL537" s="30"/>
    </row>
    <row r="538" spans="38:38">
      <c r="AL538" s="30"/>
    </row>
    <row r="539" spans="38:38">
      <c r="AL539" s="30"/>
    </row>
    <row r="540" spans="38:38">
      <c r="AL540" s="30"/>
    </row>
    <row r="541" spans="38:38">
      <c r="AL541" s="30"/>
    </row>
    <row r="542" spans="38:38">
      <c r="AL542" s="30"/>
    </row>
    <row r="543" spans="38:38">
      <c r="AL543" s="30"/>
    </row>
    <row r="544" spans="38:38">
      <c r="AL544" s="30"/>
    </row>
    <row r="545" spans="38:38">
      <c r="AL545" s="30"/>
    </row>
    <row r="546" spans="38:38">
      <c r="AL546" s="30"/>
    </row>
    <row r="547" spans="38:38">
      <c r="AL547" s="30"/>
    </row>
    <row r="548" spans="38:38">
      <c r="AL548" s="30"/>
    </row>
    <row r="549" spans="38:38">
      <c r="AL549" s="30"/>
    </row>
    <row r="550" spans="38:38">
      <c r="AL550" s="30"/>
    </row>
    <row r="551" spans="38:38">
      <c r="AL551" s="30"/>
    </row>
    <row r="552" spans="38:38">
      <c r="AL552" s="30"/>
    </row>
    <row r="553" spans="38:38">
      <c r="AL553" s="30"/>
    </row>
    <row r="554" spans="38:38">
      <c r="AL554" s="30"/>
    </row>
    <row r="555" spans="38:38">
      <c r="AL555" s="30"/>
    </row>
    <row r="556" spans="38:38">
      <c r="AL556" s="30"/>
    </row>
    <row r="557" spans="38:38">
      <c r="AL557" s="30"/>
    </row>
    <row r="558" spans="38:38">
      <c r="AL558" s="30"/>
    </row>
    <row r="559" spans="38:38">
      <c r="AL559" s="30"/>
    </row>
    <row r="560" spans="38:38">
      <c r="AL560" s="30"/>
    </row>
    <row r="561" spans="38:38">
      <c r="AL561" s="30"/>
    </row>
    <row r="562" spans="38:38">
      <c r="AL562" s="30"/>
    </row>
    <row r="563" spans="38:38">
      <c r="AL563" s="30"/>
    </row>
    <row r="564" spans="38:38">
      <c r="AL564" s="30"/>
    </row>
    <row r="565" spans="38:38">
      <c r="AL565" s="30"/>
    </row>
    <row r="566" spans="38:38">
      <c r="AL566" s="30"/>
    </row>
    <row r="567" spans="38:38">
      <c r="AL567" s="30"/>
    </row>
    <row r="568" spans="38:38">
      <c r="AL568" s="30"/>
    </row>
    <row r="569" spans="38:38">
      <c r="AL569" s="30"/>
    </row>
    <row r="570" spans="38:38">
      <c r="AL570" s="30"/>
    </row>
    <row r="571" spans="38:38">
      <c r="AL571" s="30"/>
    </row>
    <row r="572" spans="38:38">
      <c r="AL572" s="30"/>
    </row>
    <row r="573" spans="38:38">
      <c r="AL573" s="30"/>
    </row>
    <row r="574" spans="38:38">
      <c r="AL574" s="30"/>
    </row>
    <row r="575" spans="38:38">
      <c r="AL575" s="30"/>
    </row>
    <row r="576" spans="38:38">
      <c r="AL576" s="30"/>
    </row>
    <row r="577" spans="38:38">
      <c r="AL577" s="30"/>
    </row>
    <row r="578" spans="38:38">
      <c r="AL578" s="30"/>
    </row>
    <row r="579" spans="38:38">
      <c r="AL579" s="30"/>
    </row>
    <row r="580" spans="38:38">
      <c r="AL580" s="30"/>
    </row>
    <row r="581" spans="38:38">
      <c r="AL581" s="30"/>
    </row>
    <row r="582" spans="38:38">
      <c r="AL582" s="30"/>
    </row>
    <row r="583" spans="38:38">
      <c r="AL583" s="30"/>
    </row>
    <row r="584" spans="38:38">
      <c r="AL584" s="30"/>
    </row>
    <row r="585" spans="38:38">
      <c r="AL585" s="30"/>
    </row>
    <row r="586" spans="38:38">
      <c r="AL586" s="30"/>
    </row>
    <row r="587" spans="38:38">
      <c r="AL587" s="30"/>
    </row>
    <row r="588" spans="38:38">
      <c r="AL588" s="30"/>
    </row>
    <row r="589" spans="38:38">
      <c r="AL589" s="30"/>
    </row>
    <row r="590" spans="38:38">
      <c r="AL590" s="30"/>
    </row>
    <row r="591" spans="38:38">
      <c r="AL591" s="30"/>
    </row>
    <row r="592" spans="38:38">
      <c r="AL592" s="30"/>
    </row>
    <row r="593" spans="38:38">
      <c r="AL593" s="30"/>
    </row>
    <row r="594" spans="38:38">
      <c r="AL594" s="30"/>
    </row>
    <row r="595" spans="38:38">
      <c r="AL595" s="30"/>
    </row>
    <row r="596" spans="38:38">
      <c r="AL596" s="30"/>
    </row>
    <row r="597" spans="38:38">
      <c r="AL597" s="30"/>
    </row>
    <row r="598" spans="38:38">
      <c r="AL598" s="30"/>
    </row>
    <row r="599" spans="38:38">
      <c r="AL599" s="30"/>
    </row>
    <row r="600" spans="38:38">
      <c r="AL600" s="30"/>
    </row>
    <row r="601" spans="38:38">
      <c r="AL601" s="30"/>
    </row>
    <row r="602" spans="38:38">
      <c r="AL602" s="30"/>
    </row>
    <row r="603" spans="38:38">
      <c r="AL603" s="30"/>
    </row>
    <row r="604" spans="38:38">
      <c r="AL604" s="30"/>
    </row>
    <row r="605" spans="38:38">
      <c r="AL605" s="30"/>
    </row>
    <row r="606" spans="38:38">
      <c r="AL606" s="30"/>
    </row>
    <row r="607" spans="38:38">
      <c r="AL607" s="30"/>
    </row>
    <row r="608" spans="38:38">
      <c r="AL608" s="30"/>
    </row>
    <row r="609" spans="38:38">
      <c r="AL609" s="30"/>
    </row>
    <row r="610" spans="38:38">
      <c r="AL610" s="30"/>
    </row>
    <row r="611" spans="38:38">
      <c r="AL611" s="30"/>
    </row>
    <row r="612" spans="38:38">
      <c r="AL612" s="30"/>
    </row>
    <row r="613" spans="38:38">
      <c r="AL613" s="30"/>
    </row>
    <row r="614" spans="38:38">
      <c r="AL614" s="30"/>
    </row>
    <row r="615" spans="38:38">
      <c r="AL615" s="30"/>
    </row>
    <row r="616" spans="38:38">
      <c r="AL616" s="30"/>
    </row>
    <row r="617" spans="38:38">
      <c r="AL617" s="30"/>
    </row>
    <row r="618" spans="38:38">
      <c r="AL618" s="30"/>
    </row>
    <row r="619" spans="38:38">
      <c r="AL619" s="30"/>
    </row>
    <row r="620" spans="38:38">
      <c r="AL620" s="30"/>
    </row>
    <row r="621" spans="38:38">
      <c r="AL621" s="30"/>
    </row>
    <row r="622" spans="38:38">
      <c r="AL622" s="30"/>
    </row>
    <row r="623" spans="38:38">
      <c r="AL623" s="30"/>
    </row>
    <row r="624" spans="38:38">
      <c r="AL624" s="30"/>
    </row>
    <row r="625" spans="38:38">
      <c r="AL625" s="30"/>
    </row>
    <row r="626" spans="38:38">
      <c r="AL626" s="30"/>
    </row>
    <row r="627" spans="38:38">
      <c r="AL627" s="30"/>
    </row>
    <row r="628" spans="38:38">
      <c r="AL628" s="30"/>
    </row>
    <row r="629" spans="38:38">
      <c r="AL629" s="30"/>
    </row>
    <row r="630" spans="38:38">
      <c r="AL630" s="30"/>
    </row>
    <row r="631" spans="38:38">
      <c r="AL631" s="30"/>
    </row>
    <row r="632" spans="38:38">
      <c r="AL632" s="30"/>
    </row>
    <row r="633" spans="38:38">
      <c r="AL633" s="30"/>
    </row>
    <row r="634" spans="38:38">
      <c r="AL634" s="30"/>
    </row>
    <row r="635" spans="38:38">
      <c r="AL635" s="30"/>
    </row>
    <row r="636" spans="38:38">
      <c r="AL636" s="30"/>
    </row>
    <row r="637" spans="38:38">
      <c r="AL637" s="30"/>
    </row>
    <row r="638" spans="38:38">
      <c r="AL638" s="30"/>
    </row>
    <row r="639" spans="38:38">
      <c r="AL639" s="30"/>
    </row>
    <row r="640" spans="38:38">
      <c r="AL640" s="30"/>
    </row>
    <row r="641" spans="38:38">
      <c r="AL641" s="30"/>
    </row>
    <row r="642" spans="38:38">
      <c r="AL642" s="30"/>
    </row>
    <row r="643" spans="38:38">
      <c r="AL643" s="30"/>
    </row>
    <row r="644" spans="38:38">
      <c r="AL644" s="30"/>
    </row>
    <row r="645" spans="38:38">
      <c r="AL645" s="30"/>
    </row>
    <row r="646" spans="38:38">
      <c r="AL646" s="30"/>
    </row>
    <row r="647" spans="38:38">
      <c r="AL647" s="30"/>
    </row>
    <row r="648" spans="38:38">
      <c r="AL648" s="30"/>
    </row>
    <row r="649" spans="38:38">
      <c r="AL649" s="30"/>
    </row>
    <row r="650" spans="38:38">
      <c r="AL650" s="30"/>
    </row>
    <row r="651" spans="38:38">
      <c r="AL651" s="30"/>
    </row>
    <row r="652" spans="38:38">
      <c r="AL652" s="30"/>
    </row>
    <row r="653" spans="38:38">
      <c r="AL653" s="30"/>
    </row>
    <row r="654" spans="38:38">
      <c r="AL654" s="30"/>
    </row>
    <row r="655" spans="38:38">
      <c r="AL655" s="30"/>
    </row>
    <row r="656" spans="38:38">
      <c r="AL656" s="30"/>
    </row>
    <row r="657" spans="38:38">
      <c r="AL657" s="30"/>
    </row>
    <row r="658" spans="38:38">
      <c r="AL658" s="30"/>
    </row>
    <row r="659" spans="38:38">
      <c r="AL659" s="30"/>
    </row>
    <row r="660" spans="38:38">
      <c r="AL660" s="30"/>
    </row>
    <row r="661" spans="38:38">
      <c r="AL661" s="30"/>
    </row>
    <row r="662" spans="38:38">
      <c r="AL662" s="30"/>
    </row>
    <row r="663" spans="38:38">
      <c r="AL663" s="30"/>
    </row>
    <row r="664" spans="38:38">
      <c r="AL664" s="30"/>
    </row>
    <row r="665" spans="38:38">
      <c r="AL665" s="30"/>
    </row>
    <row r="666" spans="38:38">
      <c r="AL666" s="30"/>
    </row>
    <row r="667" spans="38:38">
      <c r="AL667" s="30"/>
    </row>
    <row r="668" spans="38:38">
      <c r="AL668" s="30"/>
    </row>
    <row r="669" spans="38:38">
      <c r="AL669" s="30"/>
    </row>
    <row r="670" spans="38:38">
      <c r="AL670" s="30"/>
    </row>
    <row r="671" spans="38:38">
      <c r="AL671" s="30"/>
    </row>
    <row r="672" spans="38:38">
      <c r="AL672" s="30"/>
    </row>
    <row r="673" spans="38:38">
      <c r="AL673" s="30"/>
    </row>
    <row r="674" spans="38:38">
      <c r="AL674" s="30"/>
    </row>
    <row r="675" spans="38:38">
      <c r="AL675" s="30"/>
    </row>
    <row r="676" spans="38:38">
      <c r="AL676" s="30"/>
    </row>
    <row r="677" spans="38:38">
      <c r="AL677" s="30"/>
    </row>
    <row r="678" spans="38:38">
      <c r="AL678" s="30"/>
    </row>
    <row r="679" spans="38:38">
      <c r="AL679" s="30"/>
    </row>
    <row r="680" spans="38:38">
      <c r="AL680" s="30"/>
    </row>
    <row r="681" spans="38:38">
      <c r="AL681" s="30"/>
    </row>
    <row r="682" spans="38:38">
      <c r="AL682" s="30"/>
    </row>
    <row r="683" spans="38:38">
      <c r="AL683" s="30"/>
    </row>
    <row r="684" spans="38:38">
      <c r="AL684" s="30"/>
    </row>
    <row r="685" spans="38:38">
      <c r="AL685" s="30"/>
    </row>
    <row r="686" spans="38:38">
      <c r="AL686" s="30"/>
    </row>
    <row r="687" spans="38:38">
      <c r="AL687" s="30"/>
    </row>
    <row r="688" spans="38:38">
      <c r="AL688" s="30"/>
    </row>
    <row r="689" spans="38:38">
      <c r="AL689" s="30"/>
    </row>
    <row r="690" spans="38:38">
      <c r="AL690" s="30"/>
    </row>
    <row r="691" spans="38:38">
      <c r="AL691" s="30"/>
    </row>
    <row r="692" spans="38:38">
      <c r="AL692" s="30"/>
    </row>
    <row r="693" spans="38:38">
      <c r="AL693" s="30"/>
    </row>
    <row r="694" spans="38:38">
      <c r="AL694" s="30"/>
    </row>
    <row r="695" spans="38:38">
      <c r="AL695" s="30"/>
    </row>
    <row r="696" spans="38:38">
      <c r="AL696" s="30"/>
    </row>
    <row r="697" spans="38:38">
      <c r="AL697" s="30"/>
    </row>
    <row r="698" spans="38:38">
      <c r="AL698" s="30"/>
    </row>
    <row r="699" spans="38:38">
      <c r="AL699" s="30"/>
    </row>
    <row r="700" spans="38:38">
      <c r="AL700" s="30"/>
    </row>
    <row r="701" spans="38:38">
      <c r="AL701" s="30"/>
    </row>
    <row r="702" spans="38:38">
      <c r="AL702" s="30"/>
    </row>
    <row r="703" spans="38:38">
      <c r="AL703" s="30"/>
    </row>
    <row r="704" spans="38:38">
      <c r="AL704" s="30"/>
    </row>
    <row r="705" spans="38:38">
      <c r="AL705" s="30"/>
    </row>
    <row r="706" spans="38:38">
      <c r="AL706" s="30"/>
    </row>
    <row r="707" spans="38:38">
      <c r="AL707" s="30"/>
    </row>
    <row r="708" spans="38:38">
      <c r="AL708" s="30"/>
    </row>
    <row r="709" spans="38:38">
      <c r="AL709" s="30"/>
    </row>
    <row r="710" spans="38:38">
      <c r="AL710" s="30"/>
    </row>
    <row r="711" spans="38:38">
      <c r="AL711" s="30"/>
    </row>
    <row r="712" spans="38:38">
      <c r="AL712" s="30"/>
    </row>
    <row r="713" spans="38:38">
      <c r="AL713" s="30"/>
    </row>
    <row r="714" spans="38:38">
      <c r="AL714" s="30"/>
    </row>
    <row r="715" spans="38:38">
      <c r="AL715" s="30"/>
    </row>
    <row r="716" spans="38:38">
      <c r="AL716" s="30"/>
    </row>
    <row r="717" spans="38:38">
      <c r="AL717" s="30"/>
    </row>
    <row r="718" spans="38:38">
      <c r="AL718" s="30"/>
    </row>
    <row r="719" spans="38:38">
      <c r="AL719" s="30"/>
    </row>
    <row r="720" spans="38:38">
      <c r="AL720" s="30"/>
    </row>
    <row r="721" spans="38:38">
      <c r="AL721" s="30"/>
    </row>
    <row r="722" spans="38:38">
      <c r="AL722" s="30"/>
    </row>
    <row r="723" spans="38:38">
      <c r="AL723" s="30"/>
    </row>
    <row r="724" spans="38:38">
      <c r="AL724" s="30"/>
    </row>
    <row r="725" spans="38:38">
      <c r="AL725" s="30"/>
    </row>
    <row r="726" spans="38:38">
      <c r="AL726" s="30"/>
    </row>
    <row r="727" spans="38:38">
      <c r="AL727" s="30"/>
    </row>
    <row r="728" spans="38:38">
      <c r="AL728" s="30"/>
    </row>
    <row r="729" spans="38:38">
      <c r="AL729" s="30"/>
    </row>
    <row r="730" spans="38:38">
      <c r="AL730" s="30"/>
    </row>
    <row r="731" spans="38:38">
      <c r="AL731" s="30"/>
    </row>
    <row r="732" spans="38:38">
      <c r="AL732" s="30"/>
    </row>
    <row r="733" spans="38:38">
      <c r="AL733" s="30"/>
    </row>
    <row r="734" spans="38:38">
      <c r="AL734" s="30"/>
    </row>
    <row r="735" spans="38:38">
      <c r="AL735" s="30"/>
    </row>
    <row r="736" spans="38:38">
      <c r="AL736" s="30"/>
    </row>
    <row r="737" spans="38:38">
      <c r="AL737" s="30"/>
    </row>
    <row r="738" spans="38:38">
      <c r="AL738" s="30"/>
    </row>
    <row r="739" spans="38:38">
      <c r="AL739" s="30"/>
    </row>
    <row r="740" spans="38:38">
      <c r="AL740" s="30"/>
    </row>
    <row r="741" spans="38:38">
      <c r="AL741" s="30"/>
    </row>
    <row r="742" spans="38:38">
      <c r="AL742" s="30"/>
    </row>
    <row r="743" spans="38:38">
      <c r="AL743" s="30"/>
    </row>
    <row r="744" spans="38:38">
      <c r="AL744" s="30"/>
    </row>
    <row r="745" spans="38:38">
      <c r="AL745" s="30"/>
    </row>
    <row r="746" spans="38:38">
      <c r="AL746" s="30"/>
    </row>
    <row r="747" spans="38:38">
      <c r="AL747" s="30"/>
    </row>
    <row r="748" spans="38:38">
      <c r="AL748" s="30"/>
    </row>
    <row r="749" spans="38:38">
      <c r="AL749" s="30"/>
    </row>
    <row r="750" spans="38:38">
      <c r="AL750" s="30"/>
    </row>
    <row r="751" spans="38:38">
      <c r="AL751" s="30"/>
    </row>
    <row r="752" spans="38:38">
      <c r="AL752" s="30"/>
    </row>
    <row r="753" spans="38:38">
      <c r="AL753" s="30"/>
    </row>
    <row r="754" spans="38:38">
      <c r="AL754" s="30"/>
    </row>
    <row r="755" spans="38:38">
      <c r="AL755" s="30"/>
    </row>
    <row r="756" spans="38:38">
      <c r="AL756" s="30"/>
    </row>
    <row r="757" spans="38:38">
      <c r="AL757" s="30"/>
    </row>
    <row r="758" spans="38:38">
      <c r="AL758" s="30"/>
    </row>
    <row r="759" spans="38:38">
      <c r="AL759" s="30"/>
    </row>
    <row r="760" spans="38:38">
      <c r="AL760" s="30"/>
    </row>
    <row r="761" spans="38:38">
      <c r="AL761" s="30"/>
    </row>
    <row r="762" spans="38:38">
      <c r="AL762" s="30"/>
    </row>
    <row r="763" spans="38:38">
      <c r="AL763" s="30"/>
    </row>
    <row r="764" spans="38:38">
      <c r="AL764" s="30"/>
    </row>
    <row r="765" spans="38:38">
      <c r="AL765" s="30"/>
    </row>
    <row r="766" spans="38:38">
      <c r="AL766" s="30"/>
    </row>
    <row r="767" spans="38:38">
      <c r="AL767" s="30"/>
    </row>
    <row r="768" spans="38:38">
      <c r="AL768" s="30"/>
    </row>
    <row r="769" spans="38:38">
      <c r="AL769" s="30"/>
    </row>
    <row r="770" spans="38:38">
      <c r="AL770" s="30"/>
    </row>
    <row r="771" spans="38:38">
      <c r="AL771" s="30"/>
    </row>
    <row r="772" spans="38:38">
      <c r="AL772" s="30"/>
    </row>
    <row r="773" spans="38:38">
      <c r="AL773" s="30"/>
    </row>
    <row r="774" spans="38:38">
      <c r="AL774" s="30"/>
    </row>
    <row r="775" spans="38:38">
      <c r="AL775" s="30"/>
    </row>
    <row r="776" spans="38:38">
      <c r="AL776" s="30"/>
    </row>
    <row r="777" spans="38:38">
      <c r="AL777" s="30"/>
    </row>
    <row r="778" spans="38:38">
      <c r="AL778" s="30"/>
    </row>
    <row r="779" spans="38:38">
      <c r="AL779" s="30"/>
    </row>
    <row r="780" spans="38:38">
      <c r="AL780" s="30"/>
    </row>
    <row r="781" spans="38:38">
      <c r="AL781" s="30"/>
    </row>
    <row r="782" spans="38:38">
      <c r="AL782" s="30"/>
    </row>
    <row r="783" spans="38:38">
      <c r="AL783" s="30"/>
    </row>
    <row r="784" spans="38:38">
      <c r="AL784" s="30"/>
    </row>
    <row r="785" spans="38:38">
      <c r="AL785" s="30"/>
    </row>
    <row r="786" spans="38:38">
      <c r="AL786" s="30"/>
    </row>
    <row r="787" spans="38:38">
      <c r="AL787" s="30"/>
    </row>
    <row r="788" spans="38:38">
      <c r="AL788" s="30"/>
    </row>
    <row r="789" spans="38:38">
      <c r="AL789" s="30"/>
    </row>
    <row r="790" spans="38:38">
      <c r="AL790" s="30"/>
    </row>
    <row r="791" spans="38:38">
      <c r="AL791" s="30"/>
    </row>
    <row r="792" spans="38:38">
      <c r="AL792" s="30"/>
    </row>
    <row r="793" spans="38:38">
      <c r="AL793" s="30"/>
    </row>
    <row r="794" spans="38:38">
      <c r="AL794" s="30"/>
    </row>
    <row r="795" spans="38:38">
      <c r="AL795" s="30"/>
    </row>
    <row r="796" spans="38:38">
      <c r="AL796" s="30"/>
    </row>
    <row r="797" spans="38:38">
      <c r="AL797" s="30"/>
    </row>
    <row r="798" spans="38:38">
      <c r="AL798" s="30"/>
    </row>
    <row r="799" spans="38:38">
      <c r="AL799" s="30"/>
    </row>
    <row r="800" spans="38:38">
      <c r="AL800" s="30"/>
    </row>
    <row r="801" spans="38:38">
      <c r="AL801" s="30"/>
    </row>
    <row r="802" spans="38:38">
      <c r="AL802" s="30"/>
    </row>
    <row r="803" spans="38:38">
      <c r="AL803" s="30"/>
    </row>
    <row r="804" spans="38:38">
      <c r="AL804" s="30"/>
    </row>
    <row r="805" spans="38:38">
      <c r="AL805" s="30"/>
    </row>
    <row r="806" spans="38:38">
      <c r="AL806" s="30"/>
    </row>
    <row r="807" spans="38:38">
      <c r="AL807" s="30"/>
    </row>
    <row r="808" spans="38:38">
      <c r="AL808" s="30"/>
    </row>
    <row r="809" spans="38:38">
      <c r="AL809" s="30"/>
    </row>
    <row r="810" spans="38:38">
      <c r="AL810" s="30"/>
    </row>
    <row r="811" spans="38:38">
      <c r="AL811" s="30"/>
    </row>
    <row r="812" spans="38:38">
      <c r="AL812" s="30"/>
    </row>
    <row r="813" spans="38:38">
      <c r="AL813" s="30"/>
    </row>
    <row r="814" spans="38:38">
      <c r="AL814" s="30"/>
    </row>
    <row r="815" spans="38:38">
      <c r="AL815" s="30"/>
    </row>
    <row r="816" spans="38:38">
      <c r="AL816" s="30"/>
    </row>
    <row r="817" spans="38:38">
      <c r="AL817" s="30"/>
    </row>
    <row r="818" spans="38:38">
      <c r="AL818" s="30"/>
    </row>
    <row r="819" spans="38:38">
      <c r="AL819" s="30"/>
    </row>
    <row r="820" spans="38:38">
      <c r="AL820" s="30"/>
    </row>
    <row r="821" spans="38:38">
      <c r="AL821" s="30"/>
    </row>
    <row r="822" spans="38:38">
      <c r="AL822" s="30"/>
    </row>
    <row r="823" spans="38:38">
      <c r="AL823" s="30"/>
    </row>
    <row r="824" spans="38:38">
      <c r="AL824" s="30"/>
    </row>
    <row r="825" spans="38:38">
      <c r="AL825" s="30"/>
    </row>
    <row r="826" spans="38:38">
      <c r="AL826" s="30"/>
    </row>
    <row r="827" spans="38:38">
      <c r="AL827" s="30"/>
    </row>
    <row r="828" spans="38:38">
      <c r="AL828" s="30"/>
    </row>
    <row r="829" spans="38:38">
      <c r="AL829" s="30"/>
    </row>
    <row r="830" spans="38:38">
      <c r="AL830" s="30"/>
    </row>
    <row r="831" spans="38:38">
      <c r="AL831" s="30"/>
    </row>
    <row r="832" spans="38:38">
      <c r="AL832" s="30"/>
    </row>
    <row r="833" spans="38:38">
      <c r="AL833" s="30"/>
    </row>
    <row r="834" spans="38:38">
      <c r="AL834" s="30"/>
    </row>
    <row r="835" spans="38:38">
      <c r="AL835" s="30"/>
    </row>
    <row r="836" spans="38:38">
      <c r="AL836" s="30"/>
    </row>
    <row r="837" spans="38:38">
      <c r="AL837" s="30"/>
    </row>
    <row r="838" spans="38:38">
      <c r="AL838" s="30"/>
    </row>
    <row r="839" spans="38:38">
      <c r="AL839" s="30"/>
    </row>
    <row r="840" spans="38:38">
      <c r="AL840" s="30"/>
    </row>
    <row r="841" spans="38:38">
      <c r="AL841" s="30"/>
    </row>
    <row r="842" spans="38:38">
      <c r="AL842" s="30"/>
    </row>
    <row r="843" spans="38:38">
      <c r="AL843" s="30"/>
    </row>
    <row r="844" spans="38:38">
      <c r="AL844" s="30"/>
    </row>
    <row r="845" spans="38:38">
      <c r="AL845" s="30"/>
    </row>
    <row r="846" spans="38:38">
      <c r="AL846" s="30"/>
    </row>
    <row r="847" spans="38:38">
      <c r="AL847" s="30"/>
    </row>
    <row r="848" spans="38:38">
      <c r="AL848" s="30"/>
    </row>
    <row r="849" spans="38:38">
      <c r="AL849" s="30"/>
    </row>
    <row r="850" spans="38:38">
      <c r="AL850" s="30"/>
    </row>
    <row r="851" spans="38:38">
      <c r="AL851" s="30"/>
    </row>
    <row r="852" spans="38:38">
      <c r="AL852" s="30"/>
    </row>
    <row r="853" spans="38:38">
      <c r="AL853" s="30"/>
    </row>
    <row r="854" spans="38:38">
      <c r="AL854" s="30"/>
    </row>
    <row r="855" spans="38:38">
      <c r="AL855" s="30"/>
    </row>
    <row r="856" spans="38:38">
      <c r="AL856" s="30"/>
    </row>
    <row r="857" spans="38:38">
      <c r="AL857" s="30"/>
    </row>
    <row r="858" spans="38:38">
      <c r="AL858" s="30"/>
    </row>
    <row r="859" spans="38:38">
      <c r="AL859" s="30"/>
    </row>
    <row r="860" spans="38:38">
      <c r="AL860" s="30"/>
    </row>
    <row r="861" spans="38:38">
      <c r="AL861" s="30"/>
    </row>
    <row r="862" spans="38:38">
      <c r="AL862" s="30"/>
    </row>
    <row r="863" spans="38:38">
      <c r="AL863" s="30"/>
    </row>
    <row r="864" spans="38:38">
      <c r="AL864" s="30"/>
    </row>
    <row r="865" spans="38:38">
      <c r="AL865" s="30"/>
    </row>
    <row r="866" spans="38:38">
      <c r="AL866" s="30"/>
    </row>
    <row r="867" spans="38:38">
      <c r="AL867" s="30"/>
    </row>
    <row r="868" spans="38:38">
      <c r="AL868" s="30"/>
    </row>
    <row r="869" spans="38:38">
      <c r="AL869" s="30"/>
    </row>
    <row r="870" spans="38:38">
      <c r="AL870" s="30"/>
    </row>
    <row r="871" spans="38:38">
      <c r="AL871" s="30"/>
    </row>
    <row r="872" spans="38:38">
      <c r="AL872" s="30"/>
    </row>
    <row r="873" spans="38:38">
      <c r="AL873" s="30"/>
    </row>
    <row r="874" spans="38:38">
      <c r="AL874" s="30"/>
    </row>
    <row r="875" spans="38:38">
      <c r="AL875" s="30"/>
    </row>
    <row r="876" spans="38:38">
      <c r="AL876" s="30"/>
    </row>
    <row r="877" spans="38:38">
      <c r="AL877" s="30"/>
    </row>
    <row r="878" spans="38:38">
      <c r="AL878" s="30"/>
    </row>
    <row r="879" spans="38:38">
      <c r="AL879" s="30"/>
    </row>
    <row r="880" spans="38:38">
      <c r="AL880" s="30"/>
    </row>
    <row r="881" spans="38:38">
      <c r="AL881" s="30"/>
    </row>
    <row r="882" spans="38:38">
      <c r="AL882" s="30"/>
    </row>
    <row r="883" spans="38:38">
      <c r="AL883" s="30"/>
    </row>
    <row r="884" spans="38:38">
      <c r="AL884" s="30"/>
    </row>
    <row r="885" spans="38:38">
      <c r="AL885" s="30"/>
    </row>
    <row r="886" spans="38:38">
      <c r="AL886" s="30"/>
    </row>
    <row r="887" spans="38:38">
      <c r="AL887" s="30"/>
    </row>
    <row r="888" spans="38:38">
      <c r="AL888" s="30"/>
    </row>
    <row r="889" spans="38:38">
      <c r="AL889" s="30"/>
    </row>
    <row r="890" spans="38:38">
      <c r="AL890" s="30"/>
    </row>
    <row r="891" spans="38:38">
      <c r="AL891" s="30"/>
    </row>
    <row r="892" spans="38:38">
      <c r="AL892" s="30"/>
    </row>
    <row r="893" spans="38:38">
      <c r="AL893" s="30"/>
    </row>
    <row r="894" spans="38:38">
      <c r="AL894" s="30"/>
    </row>
    <row r="895" spans="38:38">
      <c r="AL895" s="30"/>
    </row>
    <row r="896" spans="38:38">
      <c r="AL896" s="30"/>
    </row>
    <row r="897" spans="38:38">
      <c r="AL897" s="30"/>
    </row>
    <row r="898" spans="38:38">
      <c r="AL898" s="30"/>
    </row>
    <row r="899" spans="38:38">
      <c r="AL899" s="30"/>
    </row>
    <row r="900" spans="38:38">
      <c r="AL900" s="30"/>
    </row>
    <row r="901" spans="38:38">
      <c r="AL901" s="30"/>
    </row>
    <row r="902" spans="38:38">
      <c r="AL902" s="30"/>
    </row>
    <row r="903" spans="38:38">
      <c r="AL903" s="30"/>
    </row>
    <row r="904" spans="38:38">
      <c r="AL904" s="30"/>
    </row>
    <row r="905" spans="38:38">
      <c r="AL905" s="30"/>
    </row>
    <row r="906" spans="38:38">
      <c r="AL906" s="30"/>
    </row>
    <row r="907" spans="38:38">
      <c r="AL907" s="30"/>
    </row>
    <row r="908" spans="38:38">
      <c r="AL908" s="30"/>
    </row>
    <row r="909" spans="38:38">
      <c r="AL909" s="30"/>
    </row>
    <row r="910" spans="38:38">
      <c r="AL910" s="30"/>
    </row>
    <row r="911" spans="38:38">
      <c r="AL911" s="30"/>
    </row>
    <row r="912" spans="38:38">
      <c r="AL912" s="30"/>
    </row>
    <row r="913" spans="38:38">
      <c r="AL913" s="30"/>
    </row>
    <row r="914" spans="38:38">
      <c r="AL914" s="30"/>
    </row>
    <row r="915" spans="38:38">
      <c r="AL915" s="30"/>
    </row>
    <row r="916" spans="38:38">
      <c r="AL916" s="30"/>
    </row>
    <row r="917" spans="38:38">
      <c r="AL917" s="30"/>
    </row>
    <row r="918" spans="38:38">
      <c r="AL918" s="30"/>
    </row>
    <row r="919" spans="38:38">
      <c r="AL919" s="30"/>
    </row>
    <row r="920" spans="38:38">
      <c r="AL920" s="30"/>
    </row>
    <row r="921" spans="38:38">
      <c r="AL921" s="30"/>
    </row>
    <row r="922" spans="38:38">
      <c r="AL922" s="30"/>
    </row>
    <row r="923" spans="38:38">
      <c r="AL923" s="30"/>
    </row>
    <row r="924" spans="38:38">
      <c r="AL924" s="30"/>
    </row>
    <row r="925" spans="38:38">
      <c r="AL925" s="30"/>
    </row>
    <row r="926" spans="38:38">
      <c r="AL926" s="30"/>
    </row>
    <row r="927" spans="38:38">
      <c r="AL927" s="30"/>
    </row>
    <row r="928" spans="38:38">
      <c r="AL928" s="30"/>
    </row>
    <row r="929" spans="38:38">
      <c r="AL929" s="30"/>
    </row>
    <row r="930" spans="38:38">
      <c r="AL930" s="30"/>
    </row>
    <row r="931" spans="38:38">
      <c r="AL931" s="30"/>
    </row>
    <row r="932" spans="38:38">
      <c r="AL932" s="30"/>
    </row>
    <row r="933" spans="38:38">
      <c r="AL933" s="30"/>
    </row>
    <row r="934" spans="38:38">
      <c r="AL934" s="30"/>
    </row>
    <row r="935" spans="38:38">
      <c r="AL935" s="30"/>
    </row>
    <row r="936" spans="38:38">
      <c r="AL936" s="30"/>
    </row>
    <row r="937" spans="38:38">
      <c r="AL937" s="30"/>
    </row>
    <row r="938" spans="38:38">
      <c r="AL938" s="30"/>
    </row>
    <row r="939" spans="38:38">
      <c r="AL939" s="30"/>
    </row>
    <row r="940" spans="38:38">
      <c r="AL940" s="30"/>
    </row>
    <row r="941" spans="38:38">
      <c r="AL941" s="30"/>
    </row>
    <row r="942" spans="38:38">
      <c r="AL942" s="30"/>
    </row>
    <row r="943" spans="38:38">
      <c r="AL943" s="30"/>
    </row>
    <row r="944" spans="38:38">
      <c r="AL944" s="30"/>
    </row>
    <row r="945" spans="38:38">
      <c r="AL945" s="30"/>
    </row>
    <row r="946" spans="38:38">
      <c r="AL946" s="30"/>
    </row>
    <row r="947" spans="38:38">
      <c r="AL947" s="30"/>
    </row>
    <row r="948" spans="38:38">
      <c r="AL948" s="30"/>
    </row>
    <row r="949" spans="38:38">
      <c r="AL949" s="30"/>
    </row>
    <row r="950" spans="38:38">
      <c r="AL950" s="30"/>
    </row>
    <row r="951" spans="38:38">
      <c r="AL951" s="30"/>
    </row>
    <row r="952" spans="38:38">
      <c r="AL952" s="30"/>
    </row>
    <row r="953" spans="38:38">
      <c r="AL953" s="30"/>
    </row>
    <row r="954" spans="38:38">
      <c r="AL954" s="30"/>
    </row>
    <row r="955" spans="38:38">
      <c r="AL955" s="30"/>
    </row>
    <row r="956" spans="38:38">
      <c r="AL956" s="30"/>
    </row>
    <row r="957" spans="38:38">
      <c r="AL957" s="30"/>
    </row>
    <row r="958" spans="38:38">
      <c r="AL958" s="30"/>
    </row>
    <row r="959" spans="38:38">
      <c r="AL959" s="30"/>
    </row>
    <row r="960" spans="38:38">
      <c r="AL960" s="30"/>
    </row>
    <row r="961" spans="38:38">
      <c r="AL961" s="30"/>
    </row>
    <row r="962" spans="38:38">
      <c r="AL962" s="30"/>
    </row>
    <row r="963" spans="38:38">
      <c r="AL963" s="30"/>
    </row>
    <row r="964" spans="38:38">
      <c r="AL964" s="30"/>
    </row>
    <row r="965" spans="38:38">
      <c r="AL965" s="30"/>
    </row>
    <row r="966" spans="38:38">
      <c r="AL966" s="30"/>
    </row>
    <row r="967" spans="38:38">
      <c r="AL967" s="30"/>
    </row>
    <row r="968" spans="38:38">
      <c r="AL968" s="30"/>
    </row>
    <row r="969" spans="38:38">
      <c r="AL969" s="30"/>
    </row>
    <row r="970" spans="38:38">
      <c r="AL970" s="30"/>
    </row>
    <row r="971" spans="38:38">
      <c r="AL971" s="30"/>
    </row>
    <row r="972" spans="38:38">
      <c r="AL972" s="30"/>
    </row>
    <row r="973" spans="38:38">
      <c r="AL973" s="30"/>
    </row>
    <row r="974" spans="38:38">
      <c r="AL974" s="30"/>
    </row>
    <row r="975" spans="38:38">
      <c r="AL975" s="30"/>
    </row>
    <row r="976" spans="38:38">
      <c r="AL976" s="30"/>
    </row>
    <row r="977" spans="38:38">
      <c r="AL977" s="30"/>
    </row>
    <row r="978" spans="38:38">
      <c r="AL978" s="30"/>
    </row>
    <row r="979" spans="38:38">
      <c r="AL979" s="30"/>
    </row>
    <row r="980" spans="38:38">
      <c r="AL980" s="30"/>
    </row>
    <row r="981" spans="38:38">
      <c r="AL981" s="30"/>
    </row>
    <row r="982" spans="38:38">
      <c r="AL982" s="30"/>
    </row>
    <row r="983" spans="38:38">
      <c r="AL983" s="30"/>
    </row>
    <row r="984" spans="38:38">
      <c r="AL984" s="30"/>
    </row>
    <row r="985" spans="38:38">
      <c r="AL985" s="30"/>
    </row>
    <row r="986" spans="38:38">
      <c r="AL986" s="30"/>
    </row>
    <row r="987" spans="38:38">
      <c r="AL987" s="30"/>
    </row>
    <row r="988" spans="38:38">
      <c r="AL988" s="30"/>
    </row>
    <row r="989" spans="38:38">
      <c r="AL989" s="30"/>
    </row>
    <row r="990" spans="38:38">
      <c r="AL990" s="30"/>
    </row>
    <row r="991" spans="38:38">
      <c r="AL991" s="30"/>
    </row>
    <row r="992" spans="38:38">
      <c r="AL992" s="30"/>
    </row>
    <row r="993" spans="38:38">
      <c r="AL993" s="30"/>
    </row>
    <row r="994" spans="38:38">
      <c r="AL994" s="30"/>
    </row>
    <row r="995" spans="38:38">
      <c r="AL995" s="30"/>
    </row>
    <row r="996" spans="38:38">
      <c r="AL996" s="30"/>
    </row>
    <row r="997" spans="38:38">
      <c r="AL997" s="30"/>
    </row>
    <row r="998" spans="38:38">
      <c r="AL998" s="30"/>
    </row>
    <row r="999" spans="38:38">
      <c r="AL999" s="30"/>
    </row>
    <row r="1000" spans="38:38">
      <c r="AL1000" s="30"/>
    </row>
    <row r="1001" spans="38:38">
      <c r="AL1001" s="30"/>
    </row>
    <row r="1002" spans="38:38">
      <c r="AL1002" s="30"/>
    </row>
    <row r="1003" spans="38:38">
      <c r="AL1003" s="30"/>
    </row>
    <row r="1004" spans="38:38">
      <c r="AL1004" s="30"/>
    </row>
    <row r="1005" spans="38:38">
      <c r="AL1005" s="30"/>
    </row>
    <row r="1006" spans="38:38">
      <c r="AL1006" s="30"/>
    </row>
    <row r="1007" spans="38:38">
      <c r="AL1007" s="30"/>
    </row>
    <row r="1008" spans="38:38">
      <c r="AL1008" s="30"/>
    </row>
    <row r="1009" spans="38:38">
      <c r="AL1009" s="30"/>
    </row>
    <row r="1010" spans="38:38">
      <c r="AL1010" s="30"/>
    </row>
    <row r="1011" spans="38:38">
      <c r="AL1011" s="30"/>
    </row>
    <row r="1012" spans="38:38">
      <c r="AL1012" s="30"/>
    </row>
    <row r="1013" spans="38:38">
      <c r="AL1013" s="30"/>
    </row>
    <row r="1014" spans="38:38">
      <c r="AL1014" s="30"/>
    </row>
    <row r="1015" spans="38:38">
      <c r="AL1015" s="30"/>
    </row>
    <row r="1016" spans="38:38">
      <c r="AL1016" s="30"/>
    </row>
    <row r="1017" spans="38:38">
      <c r="AL1017" s="30"/>
    </row>
    <row r="1018" spans="38:38">
      <c r="AL1018" s="30"/>
    </row>
    <row r="1019" spans="38:38">
      <c r="AL1019" s="30"/>
    </row>
    <row r="1020" spans="38:38">
      <c r="AL1020" s="30"/>
    </row>
    <row r="1021" spans="38:38">
      <c r="AL1021" s="30"/>
    </row>
    <row r="1022" spans="38:38">
      <c r="AL1022" s="30"/>
    </row>
    <row r="1023" spans="38:38">
      <c r="AL1023" s="30"/>
    </row>
    <row r="1024" spans="38:38">
      <c r="AL1024" s="30"/>
    </row>
    <row r="1025" spans="38:38">
      <c r="AL1025" s="30"/>
    </row>
    <row r="1026" spans="38:38">
      <c r="AL1026" s="30"/>
    </row>
    <row r="1027" spans="38:38">
      <c r="AL1027" s="30"/>
    </row>
    <row r="1028" spans="38:38">
      <c r="AL1028" s="30"/>
    </row>
    <row r="1029" spans="38:38">
      <c r="AL1029" s="30"/>
    </row>
    <row r="1030" spans="38:38">
      <c r="AL1030" s="30"/>
    </row>
    <row r="1031" spans="38:38">
      <c r="AL1031" s="30"/>
    </row>
    <row r="1032" spans="38:38">
      <c r="AL1032" s="30"/>
    </row>
    <row r="1033" spans="38:38">
      <c r="AL1033" s="30"/>
    </row>
    <row r="1034" spans="38:38">
      <c r="AL1034" s="30"/>
    </row>
    <row r="1035" spans="38:38">
      <c r="AL1035" s="30"/>
    </row>
    <row r="1036" spans="38:38">
      <c r="AL1036" s="30"/>
    </row>
    <row r="1037" spans="38:38">
      <c r="AL1037" s="30"/>
    </row>
    <row r="1038" spans="38:38">
      <c r="AL1038" s="30"/>
    </row>
    <row r="1039" spans="38:38">
      <c r="AL1039" s="30"/>
    </row>
    <row r="1040" spans="38:38">
      <c r="AL1040" s="30"/>
    </row>
    <row r="1041" spans="38:38">
      <c r="AL1041" s="30"/>
    </row>
    <row r="1042" spans="38:38">
      <c r="AL1042" s="30"/>
    </row>
    <row r="1043" spans="38:38">
      <c r="AL1043" s="30"/>
    </row>
    <row r="1044" spans="38:38">
      <c r="AL1044" s="30"/>
    </row>
    <row r="1045" spans="38:38">
      <c r="AL1045" s="30"/>
    </row>
    <row r="1046" spans="38:38">
      <c r="AL1046" s="30"/>
    </row>
    <row r="1047" spans="38:38">
      <c r="AL1047" s="30"/>
    </row>
    <row r="1048" spans="38:38">
      <c r="AL1048" s="30"/>
    </row>
    <row r="1049" spans="38:38">
      <c r="AL1049" s="30"/>
    </row>
    <row r="1050" spans="38:38">
      <c r="AL1050" s="30"/>
    </row>
    <row r="1051" spans="38:38">
      <c r="AL1051" s="30"/>
    </row>
    <row r="1052" spans="38:38">
      <c r="AL1052" s="30"/>
    </row>
    <row r="1053" spans="38:38">
      <c r="AL1053" s="30"/>
    </row>
    <row r="1054" spans="38:38">
      <c r="AL1054" s="30"/>
    </row>
    <row r="1055" spans="38:38">
      <c r="AL1055" s="30"/>
    </row>
    <row r="1056" spans="38:38">
      <c r="AL1056" s="30"/>
    </row>
    <row r="1057" spans="38:38">
      <c r="AL1057" s="30"/>
    </row>
    <row r="1058" spans="38:38">
      <c r="AL1058" s="30"/>
    </row>
    <row r="1059" spans="38:38">
      <c r="AL1059" s="30"/>
    </row>
    <row r="1060" spans="38:38">
      <c r="AL1060" s="30"/>
    </row>
    <row r="1061" spans="38:38">
      <c r="AL1061" s="30"/>
    </row>
    <row r="1062" spans="38:38">
      <c r="AL1062" s="30"/>
    </row>
    <row r="1063" spans="38:38">
      <c r="AL1063" s="30"/>
    </row>
    <row r="1064" spans="38:38">
      <c r="AL1064" s="30"/>
    </row>
    <row r="1065" spans="38:38">
      <c r="AL1065" s="30"/>
    </row>
    <row r="1066" spans="38:38">
      <c r="AL1066" s="30"/>
    </row>
    <row r="1067" spans="38:38">
      <c r="AL1067" s="30"/>
    </row>
    <row r="1068" spans="38:38">
      <c r="AL1068" s="30"/>
    </row>
    <row r="1069" spans="38:38">
      <c r="AL1069" s="30"/>
    </row>
    <row r="1070" spans="38:38">
      <c r="AL1070" s="30"/>
    </row>
    <row r="1071" spans="38:38">
      <c r="AL1071" s="30"/>
    </row>
    <row r="1072" spans="38:38">
      <c r="AL1072" s="30"/>
    </row>
    <row r="1073" spans="38:38">
      <c r="AL1073" s="30"/>
    </row>
    <row r="1074" spans="38:38">
      <c r="AL1074" s="30"/>
    </row>
    <row r="1075" spans="38:38">
      <c r="AL1075" s="30"/>
    </row>
    <row r="1076" spans="38:38">
      <c r="AL1076" s="30"/>
    </row>
    <row r="1077" spans="38:38">
      <c r="AL1077" s="30"/>
    </row>
    <row r="1078" spans="38:38">
      <c r="AL1078" s="30"/>
    </row>
    <row r="1079" spans="38:38">
      <c r="AL1079" s="30"/>
    </row>
    <row r="1080" spans="38:38">
      <c r="AL1080" s="30"/>
    </row>
    <row r="1081" spans="38:38">
      <c r="AL1081" s="30"/>
    </row>
    <row r="1082" spans="38:38">
      <c r="AL1082" s="30"/>
    </row>
    <row r="1083" spans="38:38">
      <c r="AL1083" s="30"/>
    </row>
    <row r="1084" spans="38:38">
      <c r="AL1084" s="30"/>
    </row>
    <row r="1085" spans="38:38">
      <c r="AL1085" s="30"/>
    </row>
    <row r="1086" spans="38:38">
      <c r="AL1086" s="30"/>
    </row>
    <row r="1087" spans="38:38">
      <c r="AL1087" s="30"/>
    </row>
    <row r="1088" spans="38:38">
      <c r="AL1088" s="30"/>
    </row>
    <row r="1089" spans="38:38">
      <c r="AL1089" s="30"/>
    </row>
    <row r="1090" spans="38:38">
      <c r="AL1090" s="30"/>
    </row>
    <row r="1091" spans="38:38">
      <c r="AL1091" s="30"/>
    </row>
    <row r="1092" spans="38:38">
      <c r="AL1092" s="30"/>
    </row>
    <row r="1093" spans="38:38">
      <c r="AL1093" s="30"/>
    </row>
    <row r="1094" spans="38:38">
      <c r="AL1094" s="30"/>
    </row>
    <row r="1095" spans="38:38">
      <c r="AL1095" s="30"/>
    </row>
    <row r="1096" spans="38:38">
      <c r="AL1096" s="30"/>
    </row>
    <row r="1097" spans="38:38">
      <c r="AL1097" s="30"/>
    </row>
    <row r="1098" spans="38:38">
      <c r="AL1098" s="30"/>
    </row>
    <row r="1099" spans="38:38">
      <c r="AL1099" s="30"/>
    </row>
    <row r="1100" spans="38:38">
      <c r="AL1100" s="30"/>
    </row>
    <row r="1101" spans="38:38">
      <c r="AL1101" s="30"/>
    </row>
    <row r="1102" spans="38:38">
      <c r="AL1102" s="30"/>
    </row>
    <row r="1103" spans="38:38">
      <c r="AL1103" s="30"/>
    </row>
    <row r="1104" spans="38:38">
      <c r="AL1104" s="30"/>
    </row>
    <row r="1105" spans="38:38">
      <c r="AL1105" s="30"/>
    </row>
    <row r="1106" spans="38:38">
      <c r="AL1106" s="30"/>
    </row>
    <row r="1107" spans="38:38">
      <c r="AL1107" s="30"/>
    </row>
    <row r="1108" spans="38:38">
      <c r="AL1108" s="30"/>
    </row>
    <row r="1109" spans="38:38">
      <c r="AL1109" s="30"/>
    </row>
    <row r="1110" spans="38:38">
      <c r="AL1110" s="30"/>
    </row>
    <row r="1111" spans="38:38">
      <c r="AL1111" s="30"/>
    </row>
    <row r="1112" spans="38:38">
      <c r="AL1112" s="30"/>
    </row>
    <row r="1113" spans="38:38">
      <c r="AL1113" s="30"/>
    </row>
    <row r="1114" spans="38:38">
      <c r="AL1114" s="30"/>
    </row>
    <row r="1115" spans="38:38">
      <c r="AL1115" s="30"/>
    </row>
    <row r="1116" spans="38:38">
      <c r="AL1116" s="30"/>
    </row>
    <row r="1117" spans="38:38">
      <c r="AL1117" s="30"/>
    </row>
    <row r="1118" spans="38:38">
      <c r="AL1118" s="30"/>
    </row>
    <row r="1119" spans="38:38">
      <c r="AL1119" s="30"/>
    </row>
    <row r="1120" spans="38:38">
      <c r="AL1120" s="30"/>
    </row>
    <row r="1121" spans="38:38">
      <c r="AL1121" s="30"/>
    </row>
    <row r="1122" spans="38:38">
      <c r="AL1122" s="30"/>
    </row>
    <row r="1123" spans="38:38">
      <c r="AL1123" s="30"/>
    </row>
    <row r="1124" spans="38:38">
      <c r="AL1124" s="30"/>
    </row>
    <row r="1125" spans="38:38">
      <c r="AL1125" s="30"/>
    </row>
    <row r="1126" spans="38:38">
      <c r="AL1126" s="30"/>
    </row>
    <row r="1127" spans="38:38">
      <c r="AL1127" s="30"/>
    </row>
    <row r="1128" spans="38:38">
      <c r="AL1128" s="30"/>
    </row>
    <row r="1129" spans="38:38">
      <c r="AL1129" s="30"/>
    </row>
    <row r="1130" spans="38:38">
      <c r="AL1130" s="30"/>
    </row>
    <row r="1131" spans="38:38">
      <c r="AL1131" s="30"/>
    </row>
    <row r="1132" spans="38:38">
      <c r="AL1132" s="30"/>
    </row>
    <row r="1133" spans="38:38">
      <c r="AL1133" s="30"/>
    </row>
    <row r="1134" spans="38:38">
      <c r="AL1134" s="30"/>
    </row>
    <row r="1135" spans="38:38">
      <c r="AL1135" s="30"/>
    </row>
    <row r="1136" spans="38:38">
      <c r="AL1136" s="30"/>
    </row>
    <row r="1137" spans="38:38">
      <c r="AL1137" s="30"/>
    </row>
    <row r="1138" spans="38:38">
      <c r="AL1138" s="30"/>
    </row>
    <row r="1139" spans="38:38">
      <c r="AL1139" s="30"/>
    </row>
    <row r="1140" spans="38:38">
      <c r="AL1140" s="30"/>
    </row>
    <row r="1141" spans="38:38">
      <c r="AL1141" s="30"/>
    </row>
    <row r="1142" spans="38:38">
      <c r="AL1142" s="30"/>
    </row>
    <row r="1143" spans="38:38">
      <c r="AL1143" s="30"/>
    </row>
    <row r="1144" spans="38:38">
      <c r="AL1144" s="30"/>
    </row>
    <row r="1145" spans="38:38">
      <c r="AL1145" s="30"/>
    </row>
    <row r="1146" spans="38:38">
      <c r="AL1146" s="30"/>
    </row>
    <row r="1147" spans="38:38">
      <c r="AL1147" s="30"/>
    </row>
    <row r="1148" spans="38:38">
      <c r="AL1148" s="30"/>
    </row>
    <row r="1149" spans="38:38">
      <c r="AL1149" s="30"/>
    </row>
    <row r="1150" spans="38:38">
      <c r="AL1150" s="30"/>
    </row>
    <row r="1151" spans="38:38">
      <c r="AL1151" s="30"/>
    </row>
    <row r="1152" spans="38:38">
      <c r="AL1152" s="30"/>
    </row>
    <row r="1153" spans="38:38">
      <c r="AL1153" s="30"/>
    </row>
    <row r="1154" spans="38:38">
      <c r="AL1154" s="30"/>
    </row>
    <row r="1155" spans="38:38">
      <c r="AL1155" s="30"/>
    </row>
    <row r="1156" spans="38:38">
      <c r="AL1156" s="30"/>
    </row>
    <row r="1157" spans="38:38">
      <c r="AL1157" s="30"/>
    </row>
    <row r="1158" spans="38:38">
      <c r="AL1158" s="30"/>
    </row>
    <row r="1159" spans="38:38">
      <c r="AL1159" s="30"/>
    </row>
    <row r="1160" spans="38:38">
      <c r="AL1160" s="30"/>
    </row>
    <row r="1161" spans="38:38">
      <c r="AL1161" s="30"/>
    </row>
    <row r="1162" spans="38:38">
      <c r="AL1162" s="30"/>
    </row>
    <row r="1163" spans="38:38">
      <c r="AL1163" s="30"/>
    </row>
    <row r="1164" spans="38:38">
      <c r="AL1164" s="30"/>
    </row>
    <row r="1165" spans="38:38">
      <c r="AL1165" s="30"/>
    </row>
    <row r="1166" spans="38:38">
      <c r="AL1166" s="30"/>
    </row>
    <row r="1167" spans="38:38">
      <c r="AL1167" s="30"/>
    </row>
    <row r="1168" spans="38:38">
      <c r="AL1168" s="30"/>
    </row>
    <row r="1169" spans="38:38">
      <c r="AL1169" s="30"/>
    </row>
    <row r="1170" spans="38:38">
      <c r="AL1170" s="30"/>
    </row>
    <row r="1171" spans="38:38">
      <c r="AL1171" s="30"/>
    </row>
    <row r="1172" spans="38:38">
      <c r="AL1172" s="30"/>
    </row>
    <row r="1173" spans="38:38">
      <c r="AL1173" s="30"/>
    </row>
    <row r="1174" spans="38:38">
      <c r="AL1174" s="30"/>
    </row>
    <row r="1175" spans="38:38">
      <c r="AL1175" s="30"/>
    </row>
    <row r="1176" spans="38:38">
      <c r="AL1176" s="30"/>
    </row>
    <row r="1177" spans="38:38">
      <c r="AL1177" s="30"/>
    </row>
    <row r="1178" spans="38:38">
      <c r="AL1178" s="30"/>
    </row>
    <row r="1179" spans="38:38">
      <c r="AL1179" s="30"/>
    </row>
    <row r="1180" spans="38:38">
      <c r="AL1180" s="30"/>
    </row>
    <row r="1181" spans="38:38">
      <c r="AL1181" s="30"/>
    </row>
    <row r="1182" spans="38:38">
      <c r="AL1182" s="30"/>
    </row>
    <row r="1183" spans="38:38">
      <c r="AL1183" s="30"/>
    </row>
    <row r="1184" spans="38:38">
      <c r="AL1184" s="30"/>
    </row>
    <row r="1185" spans="38:38">
      <c r="AL1185" s="30"/>
    </row>
    <row r="1186" spans="38:38">
      <c r="AL1186" s="30"/>
    </row>
    <row r="1187" spans="38:38">
      <c r="AL1187" s="30"/>
    </row>
    <row r="1188" spans="38:38">
      <c r="AL1188" s="30"/>
    </row>
    <row r="1189" spans="38:38">
      <c r="AL1189" s="30"/>
    </row>
    <row r="1190" spans="38:38">
      <c r="AL1190" s="30"/>
    </row>
    <row r="1191" spans="38:38">
      <c r="AL1191" s="30"/>
    </row>
    <row r="1192" spans="38:38">
      <c r="AL1192" s="30"/>
    </row>
    <row r="1193" spans="38:38">
      <c r="AL1193" s="30"/>
    </row>
    <row r="1194" spans="38:38">
      <c r="AL1194" s="30"/>
    </row>
    <row r="1195" spans="38:38">
      <c r="AL1195" s="30"/>
    </row>
    <row r="1196" spans="38:38">
      <c r="AL1196" s="30"/>
    </row>
    <row r="1197" spans="38:38">
      <c r="AL1197" s="30"/>
    </row>
    <row r="1198" spans="38:38">
      <c r="AL1198" s="30"/>
    </row>
    <row r="1199" spans="38:38">
      <c r="AL1199" s="30"/>
    </row>
    <row r="1200" spans="38:38">
      <c r="AL1200" s="30"/>
    </row>
    <row r="1201" spans="38:38">
      <c r="AL1201" s="30"/>
    </row>
    <row r="1202" spans="38:38">
      <c r="AL1202" s="30"/>
    </row>
    <row r="1203" spans="38:38">
      <c r="AL1203" s="30"/>
    </row>
    <row r="1204" spans="38:38">
      <c r="AL1204" s="30"/>
    </row>
    <row r="1205" spans="38:38">
      <c r="AL1205" s="30"/>
    </row>
    <row r="1206" spans="38:38">
      <c r="AL1206" s="30"/>
    </row>
    <row r="1207" spans="38:38">
      <c r="AL1207" s="30"/>
    </row>
    <row r="1208" spans="38:38">
      <c r="AL1208" s="30"/>
    </row>
    <row r="1209" spans="38:38">
      <c r="AL1209" s="30"/>
    </row>
    <row r="1210" spans="38:38">
      <c r="AL1210" s="30"/>
    </row>
    <row r="1211" spans="38:38">
      <c r="AL1211" s="30"/>
    </row>
    <row r="1212" spans="38:38">
      <c r="AL1212" s="30"/>
    </row>
    <row r="1213" spans="38:38">
      <c r="AL1213" s="30"/>
    </row>
    <row r="1214" spans="38:38">
      <c r="AL1214" s="30"/>
    </row>
    <row r="1215" spans="38:38">
      <c r="AL1215" s="30"/>
    </row>
    <row r="1216" spans="38:38">
      <c r="AL1216" s="30"/>
    </row>
    <row r="1217" spans="38:38">
      <c r="AL1217" s="30"/>
    </row>
    <row r="1218" spans="38:38">
      <c r="AL1218" s="30"/>
    </row>
    <row r="1219" spans="38:38">
      <c r="AL1219" s="30"/>
    </row>
    <row r="1220" spans="38:38">
      <c r="AL1220" s="30"/>
    </row>
    <row r="1221" spans="38:38">
      <c r="AL1221" s="30"/>
    </row>
    <row r="1222" spans="38:38">
      <c r="AL1222" s="30"/>
    </row>
    <row r="1223" spans="38:38">
      <c r="AL1223" s="30"/>
    </row>
    <row r="1224" spans="38:38">
      <c r="AL1224" s="30"/>
    </row>
    <row r="1225" spans="38:38">
      <c r="AL1225" s="30"/>
    </row>
    <row r="1226" spans="38:38">
      <c r="AL1226" s="30"/>
    </row>
    <row r="1227" spans="38:38">
      <c r="AL1227" s="30"/>
    </row>
    <row r="1228" spans="38:38">
      <c r="AL1228" s="30"/>
    </row>
    <row r="1229" spans="38:38">
      <c r="AL1229" s="30"/>
    </row>
    <row r="1230" spans="38:38">
      <c r="AL1230" s="30"/>
    </row>
    <row r="1231" spans="38:38">
      <c r="AL1231" s="30"/>
    </row>
    <row r="1232" spans="38:38">
      <c r="AL1232" s="30"/>
    </row>
    <row r="1233" spans="38:38">
      <c r="AL1233" s="30"/>
    </row>
    <row r="1234" spans="38:38">
      <c r="AL1234" s="30"/>
    </row>
    <row r="1235" spans="38:38">
      <c r="AL1235" s="30"/>
    </row>
    <row r="1236" spans="38:38">
      <c r="AL1236" s="30"/>
    </row>
    <row r="1237" spans="38:38">
      <c r="AL1237" s="30"/>
    </row>
    <row r="1238" spans="38:38">
      <c r="AL1238" s="30"/>
    </row>
    <row r="1239" spans="38:38">
      <c r="AL1239" s="30"/>
    </row>
    <row r="1240" spans="38:38">
      <c r="AL1240" s="30"/>
    </row>
    <row r="1241" spans="38:38">
      <c r="AL1241" s="30"/>
    </row>
    <row r="1242" spans="38:38">
      <c r="AL1242" s="30"/>
    </row>
    <row r="1243" spans="38:38">
      <c r="AL1243" s="30"/>
    </row>
    <row r="1244" spans="38:38">
      <c r="AL1244" s="30"/>
    </row>
    <row r="1245" spans="38:38">
      <c r="AL1245" s="30"/>
    </row>
    <row r="1246" spans="38:38">
      <c r="AL1246" s="30"/>
    </row>
    <row r="1247" spans="38:38">
      <c r="AL1247" s="30"/>
    </row>
    <row r="1248" spans="38:38">
      <c r="AL1248" s="30"/>
    </row>
    <row r="1249" spans="38:38">
      <c r="AL1249" s="30"/>
    </row>
    <row r="1250" spans="38:38">
      <c r="AL1250" s="30"/>
    </row>
    <row r="1251" spans="38:38">
      <c r="AL1251" s="30"/>
    </row>
    <row r="1252" spans="38:38">
      <c r="AL1252" s="30"/>
    </row>
    <row r="1253" spans="38:38">
      <c r="AL1253" s="30"/>
    </row>
    <row r="1254" spans="38:38">
      <c r="AL1254" s="30"/>
    </row>
    <row r="1255" spans="38:38">
      <c r="AL1255" s="30"/>
    </row>
    <row r="1256" spans="38:38">
      <c r="AL1256" s="30"/>
    </row>
    <row r="1257" spans="38:38">
      <c r="AL1257" s="30"/>
    </row>
    <row r="1258" spans="38:38">
      <c r="AL1258" s="30"/>
    </row>
    <row r="1259" spans="38:38">
      <c r="AL1259" s="30"/>
    </row>
    <row r="1260" spans="38:38">
      <c r="AL1260" s="30"/>
    </row>
    <row r="1261" spans="38:38">
      <c r="AL1261" s="30"/>
    </row>
    <row r="1262" spans="38:38">
      <c r="AL1262" s="30"/>
    </row>
    <row r="1263" spans="38:38">
      <c r="AL1263" s="30"/>
    </row>
    <row r="1264" spans="38:38">
      <c r="AL1264" s="30"/>
    </row>
    <row r="1265" spans="38:38">
      <c r="AL1265" s="30"/>
    </row>
    <row r="1266" spans="38:38">
      <c r="AL1266" s="30"/>
    </row>
    <row r="1267" spans="38:38">
      <c r="AL1267" s="30"/>
    </row>
    <row r="1268" spans="38:38">
      <c r="AL1268" s="30"/>
    </row>
    <row r="1269" spans="38:38">
      <c r="AL1269" s="30"/>
    </row>
    <row r="1270" spans="38:38">
      <c r="AL1270" s="30"/>
    </row>
    <row r="1271" spans="38:38">
      <c r="AL1271" s="30"/>
    </row>
    <row r="1272" spans="38:38">
      <c r="AL1272" s="30"/>
    </row>
    <row r="1273" spans="38:38">
      <c r="AL1273" s="30"/>
    </row>
    <row r="1274" spans="38:38">
      <c r="AL1274" s="30"/>
    </row>
    <row r="1275" spans="38:38">
      <c r="AL1275" s="30"/>
    </row>
    <row r="1276" spans="38:38">
      <c r="AL1276" s="30"/>
    </row>
    <row r="1277" spans="38:38">
      <c r="AL1277" s="30"/>
    </row>
    <row r="1278" spans="38:38">
      <c r="AL1278" s="30"/>
    </row>
    <row r="1279" spans="38:38">
      <c r="AL1279" s="30"/>
    </row>
    <row r="1280" spans="38:38">
      <c r="AL1280" s="30"/>
    </row>
    <row r="1281" spans="38:38">
      <c r="AL1281" s="30"/>
    </row>
    <row r="1282" spans="38:38">
      <c r="AL1282" s="30"/>
    </row>
    <row r="1283" spans="38:38">
      <c r="AL1283" s="30"/>
    </row>
    <row r="1284" spans="38:38">
      <c r="AL1284" s="30"/>
    </row>
    <row r="1285" spans="38:38">
      <c r="AL1285" s="30"/>
    </row>
    <row r="1286" spans="38:38">
      <c r="AL1286" s="30"/>
    </row>
    <row r="1287" spans="38:38">
      <c r="AL1287" s="30"/>
    </row>
    <row r="1288" spans="38:38">
      <c r="AL1288" s="30"/>
    </row>
    <row r="1289" spans="38:38">
      <c r="AL1289" s="30"/>
    </row>
    <row r="1290" spans="38:38">
      <c r="AL1290" s="30"/>
    </row>
    <row r="1291" spans="38:38">
      <c r="AL1291" s="30"/>
    </row>
    <row r="1292" spans="38:38">
      <c r="AL1292" s="30"/>
    </row>
    <row r="1293" spans="38:38">
      <c r="AL1293" s="30"/>
    </row>
    <row r="1294" spans="38:38">
      <c r="AL1294" s="30"/>
    </row>
    <row r="1295" spans="38:38">
      <c r="AL1295" s="30"/>
    </row>
    <row r="1296" spans="38:38">
      <c r="AL1296" s="30"/>
    </row>
    <row r="1297" spans="38:38">
      <c r="AL1297" s="30"/>
    </row>
    <row r="1298" spans="38:38">
      <c r="AL1298" s="30"/>
    </row>
    <row r="1299" spans="38:38">
      <c r="AL1299" s="30"/>
    </row>
    <row r="1300" spans="38:38">
      <c r="AL1300" s="30"/>
    </row>
    <row r="1301" spans="38:38">
      <c r="AL1301" s="30"/>
    </row>
    <row r="1302" spans="38:38">
      <c r="AL1302" s="30"/>
    </row>
    <row r="1303" spans="38:38">
      <c r="AL1303" s="30"/>
    </row>
    <row r="1304" spans="38:38">
      <c r="AL1304" s="30"/>
    </row>
    <row r="1305" spans="38:38">
      <c r="AL1305" s="30"/>
    </row>
    <row r="1306" spans="38:38">
      <c r="AL1306" s="30"/>
    </row>
    <row r="1307" spans="38:38">
      <c r="AL1307" s="30"/>
    </row>
    <row r="1308" spans="38:38">
      <c r="AL1308" s="30"/>
    </row>
    <row r="1309" spans="38:38">
      <c r="AL1309" s="30"/>
    </row>
    <row r="1310" spans="38:38">
      <c r="AL1310" s="30"/>
    </row>
    <row r="1311" spans="38:38">
      <c r="AL1311" s="30"/>
    </row>
    <row r="1312" spans="38:38">
      <c r="AL1312" s="30"/>
    </row>
    <row r="1313" spans="38:38">
      <c r="AL1313" s="30"/>
    </row>
    <row r="1314" spans="38:38">
      <c r="AL1314" s="30"/>
    </row>
    <row r="1315" spans="38:38">
      <c r="AL1315" s="30"/>
    </row>
    <row r="1316" spans="38:38">
      <c r="AL1316" s="30"/>
    </row>
    <row r="1317" spans="38:38">
      <c r="AL1317" s="30"/>
    </row>
    <row r="1318" spans="38:38">
      <c r="AL1318" s="30"/>
    </row>
    <row r="1319" spans="38:38">
      <c r="AL1319" s="30"/>
    </row>
    <row r="1320" spans="38:38">
      <c r="AL1320" s="30"/>
    </row>
    <row r="1321" spans="38:38">
      <c r="AL1321" s="30"/>
    </row>
    <row r="1322" spans="38:38">
      <c r="AL1322" s="30"/>
    </row>
    <row r="1323" spans="38:38">
      <c r="AL1323" s="30"/>
    </row>
    <row r="1324" spans="38:38">
      <c r="AL1324" s="30"/>
    </row>
    <row r="1325" spans="38:38">
      <c r="AL1325" s="30"/>
    </row>
    <row r="1326" spans="38:38">
      <c r="AL1326" s="30"/>
    </row>
    <row r="1327" spans="38:38">
      <c r="AL1327" s="30"/>
    </row>
    <row r="1328" spans="38:38">
      <c r="AL1328" s="30"/>
    </row>
    <row r="1329" spans="38:38">
      <c r="AL1329" s="30"/>
    </row>
    <row r="1330" spans="38:38">
      <c r="AL1330" s="30"/>
    </row>
    <row r="1331" spans="38:38">
      <c r="AL1331" s="30"/>
    </row>
    <row r="1332" spans="38:38">
      <c r="AL1332" s="30"/>
    </row>
    <row r="1333" spans="38:38">
      <c r="AL1333" s="30"/>
    </row>
    <row r="1334" spans="38:38">
      <c r="AL1334" s="30"/>
    </row>
    <row r="1335" spans="38:38">
      <c r="AL1335" s="30"/>
    </row>
    <row r="1336" spans="38:38">
      <c r="AL1336" s="30"/>
    </row>
    <row r="1337" spans="38:38">
      <c r="AL1337" s="30"/>
    </row>
    <row r="1338" spans="38:38">
      <c r="AL1338" s="30"/>
    </row>
    <row r="1339" spans="38:38">
      <c r="AL1339" s="30"/>
    </row>
    <row r="1340" spans="38:38">
      <c r="AL1340" s="30"/>
    </row>
    <row r="1341" spans="38:38">
      <c r="AL1341" s="30"/>
    </row>
    <row r="1342" spans="38:38">
      <c r="AL1342" s="30"/>
    </row>
    <row r="1343" spans="38:38">
      <c r="AL1343" s="30"/>
    </row>
    <row r="1344" spans="38:38">
      <c r="AL1344" s="30"/>
    </row>
    <row r="1345" spans="38:38">
      <c r="AL1345" s="30"/>
    </row>
    <row r="1346" spans="38:38">
      <c r="AL1346" s="30"/>
    </row>
    <row r="1347" spans="38:38">
      <c r="AL1347" s="30"/>
    </row>
    <row r="1348" spans="38:38">
      <c r="AL1348" s="30"/>
    </row>
    <row r="1349" spans="38:38">
      <c r="AL1349" s="30"/>
    </row>
    <row r="1350" spans="38:38">
      <c r="AL1350" s="30"/>
    </row>
    <row r="1351" spans="38:38">
      <c r="AL1351" s="30"/>
    </row>
    <row r="1352" spans="38:38">
      <c r="AL1352" s="30"/>
    </row>
    <row r="1353" spans="38:38">
      <c r="AL1353" s="30"/>
    </row>
    <row r="1354" spans="38:38">
      <c r="AL1354" s="30"/>
    </row>
    <row r="1355" spans="38:38">
      <c r="AL1355" s="30"/>
    </row>
    <row r="1356" spans="38:38">
      <c r="AL1356" s="30"/>
    </row>
    <row r="1357" spans="38:38">
      <c r="AL1357" s="30"/>
    </row>
    <row r="1358" spans="38:38">
      <c r="AL1358" s="30"/>
    </row>
    <row r="1359" spans="38:38">
      <c r="AL1359" s="30"/>
    </row>
    <row r="1360" spans="38:38">
      <c r="AL1360" s="30"/>
    </row>
    <row r="1361" spans="38:38">
      <c r="AL1361" s="30"/>
    </row>
    <row r="1362" spans="38:38">
      <c r="AL1362" s="30"/>
    </row>
    <row r="1363" spans="38:38">
      <c r="AL1363" s="30"/>
    </row>
    <row r="1364" spans="38:38">
      <c r="AL1364" s="30"/>
    </row>
    <row r="1365" spans="38:38">
      <c r="AL1365" s="30"/>
    </row>
    <row r="1366" spans="38:38">
      <c r="AL1366" s="30"/>
    </row>
    <row r="1367" spans="38:38">
      <c r="AL1367" s="30"/>
    </row>
    <row r="1368" spans="38:38">
      <c r="AL1368" s="30"/>
    </row>
    <row r="1369" spans="38:38">
      <c r="AL1369" s="30"/>
    </row>
    <row r="1370" spans="38:38">
      <c r="AL1370" s="30"/>
    </row>
    <row r="1371" spans="38:38">
      <c r="AL1371" s="30"/>
    </row>
    <row r="1372" spans="38:38">
      <c r="AL1372" s="30"/>
    </row>
    <row r="1373" spans="38:38">
      <c r="AL1373" s="30"/>
    </row>
    <row r="1374" spans="38:38">
      <c r="AL1374" s="30"/>
    </row>
    <row r="1375" spans="38:38">
      <c r="AL1375" s="30"/>
    </row>
    <row r="1376" spans="38:38">
      <c r="AL1376" s="30"/>
    </row>
    <row r="1377" spans="38:38">
      <c r="AL1377" s="30"/>
    </row>
    <row r="1378" spans="38:38">
      <c r="AL1378" s="30"/>
    </row>
    <row r="1379" spans="38:38">
      <c r="AL1379" s="30"/>
    </row>
    <row r="1380" spans="38:38">
      <c r="AL1380" s="30"/>
    </row>
    <row r="1381" spans="38:38">
      <c r="AL1381" s="30"/>
    </row>
    <row r="1382" spans="38:38">
      <c r="AL1382" s="30"/>
    </row>
    <row r="1383" spans="38:38">
      <c r="AL1383" s="30"/>
    </row>
    <row r="1384" spans="38:38">
      <c r="AL1384" s="30"/>
    </row>
    <row r="1385" spans="38:38">
      <c r="AL1385" s="30"/>
    </row>
    <row r="1386" spans="38:38">
      <c r="AL1386" s="30"/>
    </row>
    <row r="1387" spans="38:38">
      <c r="AL1387" s="30"/>
    </row>
    <row r="1388" spans="38:38">
      <c r="AL1388" s="30"/>
    </row>
    <row r="1389" spans="38:38">
      <c r="AL1389" s="30"/>
    </row>
    <row r="1390" spans="38:38">
      <c r="AL1390" s="30"/>
    </row>
    <row r="1391" spans="38:38">
      <c r="AL1391" s="30"/>
    </row>
    <row r="1392" spans="38:38">
      <c r="AL1392" s="30"/>
    </row>
    <row r="1393" spans="38:38">
      <c r="AL1393" s="30"/>
    </row>
    <row r="1394" spans="38:38">
      <c r="AL1394" s="30"/>
    </row>
    <row r="1395" spans="38:38">
      <c r="AL1395" s="30"/>
    </row>
    <row r="1396" spans="38:38">
      <c r="AL1396" s="30"/>
    </row>
    <row r="1397" spans="38:38">
      <c r="AL1397" s="30"/>
    </row>
    <row r="1398" spans="38:38">
      <c r="AL1398" s="30"/>
    </row>
    <row r="1399" spans="38:38">
      <c r="AL1399" s="30"/>
    </row>
    <row r="1400" spans="38:38">
      <c r="AL1400" s="30"/>
    </row>
    <row r="1401" spans="38:38">
      <c r="AL1401" s="30"/>
    </row>
    <row r="1402" spans="38:38">
      <c r="AL1402" s="30"/>
    </row>
    <row r="1403" spans="38:38">
      <c r="AL1403" s="30"/>
    </row>
    <row r="1404" spans="38:38">
      <c r="AL1404" s="30"/>
    </row>
    <row r="1405" spans="38:38">
      <c r="AL1405" s="30"/>
    </row>
    <row r="1406" spans="38:38">
      <c r="AL1406" s="30"/>
    </row>
    <row r="1407" spans="38:38">
      <c r="AL1407" s="30"/>
    </row>
    <row r="1408" spans="38:38">
      <c r="AL1408" s="30"/>
    </row>
    <row r="1409" spans="38:38">
      <c r="AL1409" s="30"/>
    </row>
    <row r="1410" spans="38:38">
      <c r="AL1410" s="30"/>
    </row>
    <row r="1411" spans="38:38">
      <c r="AL1411" s="30"/>
    </row>
    <row r="1412" spans="38:38">
      <c r="AL1412" s="30"/>
    </row>
    <row r="1413" spans="38:38">
      <c r="AL1413" s="30"/>
    </row>
    <row r="1414" spans="38:38">
      <c r="AL1414" s="30"/>
    </row>
    <row r="1415" spans="38:38">
      <c r="AL1415" s="30"/>
    </row>
    <row r="1416" spans="38:38">
      <c r="AL1416" s="30"/>
    </row>
    <row r="1417" spans="38:38">
      <c r="AL1417" s="30"/>
    </row>
    <row r="1418" spans="38:38">
      <c r="AL1418" s="30"/>
    </row>
    <row r="1419" spans="38:38">
      <c r="AL1419" s="30"/>
    </row>
    <row r="1420" spans="38:38">
      <c r="AL1420" s="30"/>
    </row>
    <row r="1421" spans="38:38">
      <c r="AL1421" s="30"/>
    </row>
    <row r="1422" spans="38:38">
      <c r="AL1422" s="30"/>
    </row>
    <row r="1423" spans="38:38">
      <c r="AL1423" s="30"/>
    </row>
    <row r="1424" spans="38:38">
      <c r="AL1424" s="30"/>
    </row>
    <row r="1425" spans="38:38">
      <c r="AL1425" s="30"/>
    </row>
    <row r="1426" spans="38:38">
      <c r="AL1426" s="30"/>
    </row>
    <row r="1427" spans="38:38">
      <c r="AL1427" s="30"/>
    </row>
    <row r="1428" spans="38:38">
      <c r="AL1428" s="30"/>
    </row>
    <row r="1429" spans="38:38">
      <c r="AL1429" s="30"/>
    </row>
    <row r="1430" spans="38:38">
      <c r="AL1430" s="30"/>
    </row>
    <row r="1431" spans="38:38">
      <c r="AL1431" s="30"/>
    </row>
    <row r="1432" spans="38:38">
      <c r="AL1432" s="30"/>
    </row>
    <row r="1433" spans="38:38">
      <c r="AL1433" s="30"/>
    </row>
    <row r="1434" spans="38:38">
      <c r="AL1434" s="30"/>
    </row>
    <row r="1435" spans="38:38">
      <c r="AL1435" s="30"/>
    </row>
    <row r="1436" spans="38:38">
      <c r="AL1436" s="30"/>
    </row>
    <row r="1437" spans="38:38">
      <c r="AL1437" s="30"/>
    </row>
    <row r="1438" spans="38:38">
      <c r="AL1438" s="30"/>
    </row>
    <row r="1439" spans="38:38">
      <c r="AL1439" s="30"/>
    </row>
    <row r="1440" spans="38:38">
      <c r="AL1440" s="30"/>
    </row>
    <row r="1441" spans="38:38">
      <c r="AL1441" s="30"/>
    </row>
    <row r="1442" spans="38:38">
      <c r="AL1442" s="30"/>
    </row>
    <row r="1443" spans="38:38">
      <c r="AL1443" s="30"/>
    </row>
    <row r="1444" spans="38:38">
      <c r="AL1444" s="30"/>
    </row>
    <row r="1445" spans="38:38">
      <c r="AL1445" s="30"/>
    </row>
    <row r="1446" spans="38:38">
      <c r="AL1446" s="30"/>
    </row>
    <row r="1447" spans="38:38">
      <c r="AL1447" s="30"/>
    </row>
    <row r="1448" spans="38:38">
      <c r="AL1448" s="30"/>
    </row>
    <row r="1449" spans="38:38">
      <c r="AL1449" s="30"/>
    </row>
    <row r="1450" spans="38:38">
      <c r="AL1450" s="30"/>
    </row>
    <row r="1451" spans="38:38">
      <c r="AL1451" s="30"/>
    </row>
    <row r="1452" spans="38:38">
      <c r="AL1452" s="30"/>
    </row>
    <row r="1453" spans="38:38">
      <c r="AL1453" s="30"/>
    </row>
    <row r="1454" spans="38:38">
      <c r="AL1454" s="30"/>
    </row>
    <row r="1455" spans="38:38">
      <c r="AL1455" s="30"/>
    </row>
    <row r="1456" spans="38:38">
      <c r="AL1456" s="30"/>
    </row>
    <row r="1457" spans="38:38">
      <c r="AL1457" s="30"/>
    </row>
    <row r="1458" spans="38:38">
      <c r="AL1458" s="30"/>
    </row>
    <row r="1459" spans="38:38">
      <c r="AL1459" s="30"/>
    </row>
    <row r="1460" spans="38:38">
      <c r="AL1460" s="30"/>
    </row>
    <row r="1461" spans="38:38">
      <c r="AL1461" s="30"/>
    </row>
    <row r="1462" spans="38:38">
      <c r="AL1462" s="30"/>
    </row>
    <row r="1463" spans="38:38">
      <c r="AL1463" s="30"/>
    </row>
    <row r="1464" spans="38:38">
      <c r="AL1464" s="30"/>
    </row>
    <row r="1465" spans="38:38">
      <c r="AL1465" s="30"/>
    </row>
    <row r="1466" spans="38:38">
      <c r="AL1466" s="30"/>
    </row>
    <row r="1467" spans="38:38">
      <c r="AL1467" s="30"/>
    </row>
    <row r="1468" spans="38:38">
      <c r="AL1468" s="30"/>
    </row>
    <row r="1469" spans="38:38">
      <c r="AL1469" s="30"/>
    </row>
    <row r="1470" spans="38:38">
      <c r="AL1470" s="30"/>
    </row>
    <row r="1471" spans="38:38">
      <c r="AL1471" s="30"/>
    </row>
    <row r="1472" spans="38:38">
      <c r="AL1472" s="30"/>
    </row>
    <row r="1473" spans="38:38">
      <c r="AL1473" s="30"/>
    </row>
    <row r="1474" spans="38:38">
      <c r="AL1474" s="30"/>
    </row>
    <row r="1475" spans="38:38">
      <c r="AL1475" s="30"/>
    </row>
    <row r="1476" spans="38:38">
      <c r="AL1476" s="30"/>
    </row>
    <row r="1477" spans="38:38">
      <c r="AL1477" s="30"/>
    </row>
    <row r="1478" spans="38:38">
      <c r="AL1478" s="30"/>
    </row>
    <row r="1479" spans="38:38">
      <c r="AL1479" s="30"/>
    </row>
    <row r="1480" spans="38:38">
      <c r="AL1480" s="30"/>
    </row>
    <row r="1481" spans="38:38">
      <c r="AL1481" s="30"/>
    </row>
    <row r="1482" spans="38:38">
      <c r="AL1482" s="30"/>
    </row>
    <row r="1483" spans="38:38">
      <c r="AL1483" s="30"/>
    </row>
    <row r="1484" spans="38:38">
      <c r="AL1484" s="30"/>
    </row>
    <row r="1485" spans="38:38">
      <c r="AL1485" s="30"/>
    </row>
    <row r="1486" spans="38:38">
      <c r="AL1486" s="30"/>
    </row>
    <row r="1487" spans="38:38">
      <c r="AL1487" s="30"/>
    </row>
    <row r="1488" spans="38:38">
      <c r="AL1488" s="30"/>
    </row>
    <row r="1489" spans="38:38">
      <c r="AL1489" s="30"/>
    </row>
    <row r="1490" spans="38:38">
      <c r="AL1490" s="30"/>
    </row>
    <row r="1491" spans="38:38">
      <c r="AL1491" s="30"/>
    </row>
    <row r="1492" spans="38:38">
      <c r="AL1492" s="30"/>
    </row>
    <row r="1493" spans="38:38">
      <c r="AL1493" s="30"/>
    </row>
    <row r="1494" spans="38:38">
      <c r="AL1494" s="30"/>
    </row>
    <row r="1495" spans="38:38">
      <c r="AL1495" s="30"/>
    </row>
    <row r="1496" spans="38:38">
      <c r="AL1496" s="30"/>
    </row>
    <row r="1497" spans="38:38">
      <c r="AL1497" s="30"/>
    </row>
    <row r="1498" spans="38:38">
      <c r="AL1498" s="30"/>
    </row>
    <row r="1499" spans="38:38">
      <c r="AL1499" s="30"/>
    </row>
    <row r="1500" spans="38:38">
      <c r="AL1500" s="30"/>
    </row>
    <row r="1501" spans="38:38">
      <c r="AL1501" s="30"/>
    </row>
    <row r="1502" spans="38:38">
      <c r="AL1502" s="30"/>
    </row>
    <row r="1503" spans="38:38">
      <c r="AL1503" s="30"/>
    </row>
    <row r="1504" spans="38:38">
      <c r="AL1504" s="30"/>
    </row>
    <row r="1505" spans="38:38">
      <c r="AL1505" s="30"/>
    </row>
    <row r="1506" spans="38:38">
      <c r="AL1506" s="30"/>
    </row>
    <row r="1507" spans="38:38">
      <c r="AL1507" s="30"/>
    </row>
    <row r="1508" spans="38:38">
      <c r="AL1508" s="30"/>
    </row>
    <row r="1509" spans="38:38">
      <c r="AL1509" s="30"/>
    </row>
    <row r="1510" spans="38:38">
      <c r="AL1510" s="30"/>
    </row>
    <row r="1511" spans="38:38">
      <c r="AL1511" s="30"/>
    </row>
    <row r="1512" spans="38:38">
      <c r="AL1512" s="30"/>
    </row>
    <row r="1513" spans="38:38">
      <c r="AL1513" s="30"/>
    </row>
    <row r="1514" spans="38:38">
      <c r="AL1514" s="30"/>
    </row>
    <row r="1515" spans="38:38">
      <c r="AL1515" s="30"/>
    </row>
    <row r="1516" spans="38:38">
      <c r="AL1516" s="30"/>
    </row>
    <row r="1517" spans="38:38">
      <c r="AL1517" s="30"/>
    </row>
    <row r="1518" spans="38:38">
      <c r="AL1518" s="30"/>
    </row>
    <row r="1519" spans="38:38">
      <c r="AL1519" s="30"/>
    </row>
    <row r="1520" spans="38:38">
      <c r="AL1520" s="30"/>
    </row>
    <row r="1521" spans="38:38">
      <c r="AL1521" s="30"/>
    </row>
    <row r="1522" spans="38:38">
      <c r="AL1522" s="30"/>
    </row>
    <row r="1523" spans="38:38">
      <c r="AL1523" s="30"/>
    </row>
    <row r="1524" spans="38:38">
      <c r="AL1524" s="30"/>
    </row>
    <row r="1525" spans="38:38">
      <c r="AL1525" s="30"/>
    </row>
    <row r="1526" spans="38:38">
      <c r="AL1526" s="30"/>
    </row>
    <row r="1527" spans="38:38">
      <c r="AL1527" s="30"/>
    </row>
    <row r="1528" spans="38:38">
      <c r="AL1528" s="30"/>
    </row>
    <row r="1529" spans="38:38">
      <c r="AL1529" s="30"/>
    </row>
    <row r="1530" spans="38:38">
      <c r="AL1530" s="30"/>
    </row>
    <row r="1531" spans="38:38">
      <c r="AL1531" s="30"/>
    </row>
    <row r="1532" spans="38:38">
      <c r="AL1532" s="30"/>
    </row>
    <row r="1533" spans="38:38">
      <c r="AL1533" s="30"/>
    </row>
    <row r="1534" spans="38:38">
      <c r="AL1534" s="30"/>
    </row>
    <row r="1535" spans="38:38">
      <c r="AL1535" s="30"/>
    </row>
    <row r="1536" spans="38:38">
      <c r="AL1536" s="30"/>
    </row>
    <row r="1537" spans="38:38">
      <c r="AL1537" s="30"/>
    </row>
    <row r="1538" spans="38:38">
      <c r="AL1538" s="30"/>
    </row>
    <row r="1539" spans="38:38">
      <c r="AL1539" s="30"/>
    </row>
    <row r="1540" spans="38:38">
      <c r="AL1540" s="30"/>
    </row>
    <row r="1541" spans="38:38">
      <c r="AL1541" s="30"/>
    </row>
    <row r="1542" spans="38:38">
      <c r="AL1542" s="30"/>
    </row>
    <row r="1543" spans="38:38">
      <c r="AL1543" s="30"/>
    </row>
    <row r="1544" spans="38:38">
      <c r="AL1544" s="30"/>
    </row>
    <row r="1545" spans="38:38">
      <c r="AL1545" s="30"/>
    </row>
    <row r="1546" spans="38:38">
      <c r="AL1546" s="30"/>
    </row>
    <row r="1547" spans="38:38">
      <c r="AL1547" s="30"/>
    </row>
    <row r="1548" spans="38:38">
      <c r="AL1548" s="30"/>
    </row>
    <row r="1549" spans="38:38">
      <c r="AL1549" s="30"/>
    </row>
    <row r="1550" spans="38:38">
      <c r="AL1550" s="30"/>
    </row>
    <row r="1551" spans="38:38">
      <c r="AL1551" s="30"/>
    </row>
    <row r="1552" spans="38:38">
      <c r="AL1552" s="30"/>
    </row>
    <row r="1553" spans="38:38">
      <c r="AL1553" s="30"/>
    </row>
    <row r="1554" spans="38:38">
      <c r="AL1554" s="30"/>
    </row>
    <row r="1555" spans="38:38">
      <c r="AL1555" s="30"/>
    </row>
    <row r="1556" spans="38:38">
      <c r="AL1556" s="30"/>
    </row>
    <row r="1557" spans="38:38">
      <c r="AL1557" s="30"/>
    </row>
    <row r="1558" spans="38:38">
      <c r="AL1558" s="30"/>
    </row>
    <row r="1559" spans="38:38">
      <c r="AL1559" s="30"/>
    </row>
    <row r="1560" spans="38:38">
      <c r="AL1560" s="30"/>
    </row>
    <row r="1561" spans="38:38">
      <c r="AL1561" s="30"/>
    </row>
    <row r="1562" spans="38:38">
      <c r="AL1562" s="30"/>
    </row>
    <row r="1563" spans="38:38">
      <c r="AL1563" s="30"/>
    </row>
    <row r="1564" spans="38:38">
      <c r="AL1564" s="30"/>
    </row>
    <row r="1565" spans="38:38">
      <c r="AL1565" s="30"/>
    </row>
    <row r="1566" spans="38:38">
      <c r="AL1566" s="30"/>
    </row>
    <row r="1567" spans="38:38">
      <c r="AL1567" s="30"/>
    </row>
    <row r="1568" spans="38:38">
      <c r="AL1568" s="30"/>
    </row>
    <row r="1569" spans="38:38">
      <c r="AL1569" s="30"/>
    </row>
    <row r="1570" spans="38:38">
      <c r="AL1570" s="30"/>
    </row>
    <row r="1571" spans="38:38">
      <c r="AL1571" s="30"/>
    </row>
    <row r="1572" spans="38:38">
      <c r="AL1572" s="30"/>
    </row>
    <row r="1573" spans="38:38">
      <c r="AL1573" s="30"/>
    </row>
    <row r="1574" spans="38:38">
      <c r="AL1574" s="30"/>
    </row>
    <row r="1575" spans="38:38">
      <c r="AL1575" s="30"/>
    </row>
    <row r="1576" spans="38:38">
      <c r="AL1576" s="30"/>
    </row>
    <row r="1577" spans="38:38">
      <c r="AL1577" s="30"/>
    </row>
    <row r="1578" spans="38:38">
      <c r="AL1578" s="30"/>
    </row>
    <row r="1579" spans="38:38">
      <c r="AL1579" s="30"/>
    </row>
    <row r="1580" spans="38:38">
      <c r="AL1580" s="30"/>
    </row>
    <row r="1581" spans="38:38">
      <c r="AL1581" s="30"/>
    </row>
    <row r="1582" spans="38:38">
      <c r="AL1582" s="30"/>
    </row>
    <row r="1583" spans="38:38">
      <c r="AL1583" s="30"/>
    </row>
    <row r="1584" spans="38:38">
      <c r="AL1584" s="30"/>
    </row>
    <row r="1585" spans="38:38">
      <c r="AL1585" s="30"/>
    </row>
    <row r="1586" spans="38:38">
      <c r="AL1586" s="30"/>
    </row>
    <row r="1587" spans="38:38">
      <c r="AL1587" s="30"/>
    </row>
    <row r="1588" spans="38:38">
      <c r="AL1588" s="30"/>
    </row>
    <row r="1589" spans="38:38">
      <c r="AL1589" s="30"/>
    </row>
    <row r="1590" spans="38:38">
      <c r="AL1590" s="30"/>
    </row>
    <row r="1591" spans="38:38">
      <c r="AL1591" s="30"/>
    </row>
    <row r="1592" spans="38:38">
      <c r="AL1592" s="30"/>
    </row>
    <row r="1593" spans="38:38">
      <c r="AL1593" s="30"/>
    </row>
    <row r="1594" spans="38:38">
      <c r="AL1594" s="30"/>
    </row>
    <row r="1595" spans="38:38">
      <c r="AL1595" s="30"/>
    </row>
    <row r="1596" spans="38:38">
      <c r="AL1596" s="30"/>
    </row>
    <row r="1597" spans="38:38">
      <c r="AL1597" s="30"/>
    </row>
    <row r="1598" spans="38:38">
      <c r="AL1598" s="30"/>
    </row>
    <row r="1599" spans="38:38">
      <c r="AL1599" s="30"/>
    </row>
    <row r="1600" spans="38:38">
      <c r="AL1600" s="30"/>
    </row>
    <row r="1601" spans="38:38">
      <c r="AL1601" s="30"/>
    </row>
    <row r="1602" spans="38:38">
      <c r="AL1602" s="30"/>
    </row>
    <row r="1603" spans="38:38">
      <c r="AL1603" s="30"/>
    </row>
    <row r="1604" spans="38:38">
      <c r="AL1604" s="30"/>
    </row>
    <row r="1605" spans="38:38">
      <c r="AL1605" s="30"/>
    </row>
    <row r="1606" spans="38:38">
      <c r="AL1606" s="30"/>
    </row>
    <row r="1607" spans="38:38">
      <c r="AL1607" s="30"/>
    </row>
    <row r="1608" spans="38:38">
      <c r="AL1608" s="30"/>
    </row>
    <row r="1609" spans="38:38">
      <c r="AL1609" s="30"/>
    </row>
    <row r="1610" spans="38:38">
      <c r="AL1610" s="30"/>
    </row>
    <row r="1611" spans="38:38">
      <c r="AL1611" s="30"/>
    </row>
    <row r="1612" spans="38:38">
      <c r="AL1612" s="30"/>
    </row>
    <row r="1613" spans="38:38">
      <c r="AL1613" s="30"/>
    </row>
    <row r="1614" spans="38:38">
      <c r="AL1614" s="30"/>
    </row>
    <row r="1615" spans="38:38">
      <c r="AL1615" s="30"/>
    </row>
    <row r="1616" spans="38:38">
      <c r="AL1616" s="30"/>
    </row>
    <row r="1617" spans="38:38">
      <c r="AL1617" s="30"/>
    </row>
    <row r="1618" spans="38:38">
      <c r="AL1618" s="30"/>
    </row>
    <row r="1619" spans="38:38">
      <c r="AL1619" s="30"/>
    </row>
    <row r="1620" spans="38:38">
      <c r="AL1620" s="30"/>
    </row>
    <row r="1621" spans="38:38">
      <c r="AL1621" s="30"/>
    </row>
    <row r="1622" spans="38:38">
      <c r="AL1622" s="30"/>
    </row>
    <row r="1623" spans="38:38">
      <c r="AL1623" s="30"/>
    </row>
    <row r="1624" spans="38:38">
      <c r="AL1624" s="30"/>
    </row>
    <row r="1625" spans="38:38">
      <c r="AL1625" s="30"/>
    </row>
    <row r="1626" spans="38:38">
      <c r="AL1626" s="30"/>
    </row>
    <row r="1627" spans="38:38">
      <c r="AL1627" s="30"/>
    </row>
    <row r="1628" spans="38:38">
      <c r="AL1628" s="30"/>
    </row>
    <row r="1629" spans="38:38">
      <c r="AL1629" s="30"/>
    </row>
    <row r="1630" spans="38:38">
      <c r="AL1630" s="30"/>
    </row>
    <row r="1631" spans="38:38">
      <c r="AL1631" s="30"/>
    </row>
    <row r="1632" spans="38:38">
      <c r="AL1632" s="30"/>
    </row>
    <row r="1633" spans="38:38">
      <c r="AL1633" s="30"/>
    </row>
    <row r="1634" spans="38:38">
      <c r="AL1634" s="30"/>
    </row>
    <row r="1635" spans="38:38">
      <c r="AL1635" s="30"/>
    </row>
    <row r="1636" spans="38:38">
      <c r="AL1636" s="30"/>
    </row>
    <row r="1637" spans="38:38">
      <c r="AL1637" s="30"/>
    </row>
    <row r="1638" spans="38:38">
      <c r="AL1638" s="30"/>
    </row>
    <row r="1639" spans="38:38">
      <c r="AL1639" s="30"/>
    </row>
    <row r="1640" spans="38:38">
      <c r="AL1640" s="30"/>
    </row>
    <row r="1641" spans="38:38">
      <c r="AL1641" s="30"/>
    </row>
    <row r="1642" spans="38:38">
      <c r="AL1642" s="30"/>
    </row>
    <row r="1643" spans="38:38">
      <c r="AL1643" s="30"/>
    </row>
    <row r="1644" spans="38:38">
      <c r="AL1644" s="30"/>
    </row>
    <row r="1645" spans="38:38">
      <c r="AL1645" s="30"/>
    </row>
    <row r="1646" spans="38:38">
      <c r="AL1646" s="30"/>
    </row>
    <row r="1647" spans="38:38">
      <c r="AL1647" s="30"/>
    </row>
    <row r="1648" spans="38:38">
      <c r="AL1648" s="30"/>
    </row>
    <row r="1649" spans="38:38">
      <c r="AL1649" s="30"/>
    </row>
    <row r="1650" spans="38:38">
      <c r="AL1650" s="30"/>
    </row>
    <row r="1651" spans="38:38">
      <c r="AL1651" s="30"/>
    </row>
    <row r="1652" spans="38:38">
      <c r="AL1652" s="30"/>
    </row>
    <row r="1653" spans="38:38">
      <c r="AL1653" s="30"/>
    </row>
    <row r="1654" spans="38:38">
      <c r="AL1654" s="30"/>
    </row>
    <row r="1655" spans="38:38">
      <c r="AL1655" s="30"/>
    </row>
    <row r="1656" spans="38:38">
      <c r="AL1656" s="30"/>
    </row>
    <row r="1657" spans="38:38">
      <c r="AL1657" s="30"/>
    </row>
    <row r="1658" spans="38:38">
      <c r="AL1658" s="30"/>
    </row>
    <row r="1659" spans="38:38">
      <c r="AL1659" s="30"/>
    </row>
    <row r="1660" spans="38:38">
      <c r="AL1660" s="30"/>
    </row>
    <row r="1661" spans="38:38">
      <c r="AL1661" s="30"/>
    </row>
    <row r="1662" spans="38:38">
      <c r="AL1662" s="30"/>
    </row>
    <row r="1663" spans="38:38">
      <c r="AL1663" s="30"/>
    </row>
    <row r="1664" spans="38:38">
      <c r="AL1664" s="30"/>
    </row>
    <row r="1665" spans="38:38">
      <c r="AL1665" s="30"/>
    </row>
    <row r="1666" spans="38:38">
      <c r="AL1666" s="30"/>
    </row>
    <row r="1667" spans="38:38">
      <c r="AL1667" s="30"/>
    </row>
    <row r="1668" spans="38:38">
      <c r="AL1668" s="30"/>
    </row>
    <row r="1669" spans="38:38">
      <c r="AL1669" s="30"/>
    </row>
    <row r="1670" spans="38:38">
      <c r="AL1670" s="30"/>
    </row>
    <row r="1671" spans="38:38">
      <c r="AL1671" s="30"/>
    </row>
    <row r="1672" spans="38:38">
      <c r="AL1672" s="30"/>
    </row>
    <row r="1673" spans="38:38">
      <c r="AL1673" s="30"/>
    </row>
    <row r="1674" spans="38:38">
      <c r="AL1674" s="30"/>
    </row>
    <row r="1675" spans="38:38">
      <c r="AL1675" s="30"/>
    </row>
    <row r="1676" spans="38:38">
      <c r="AL1676" s="30"/>
    </row>
    <row r="1677" spans="38:38">
      <c r="AL1677" s="30"/>
    </row>
    <row r="1678" spans="38:38">
      <c r="AL1678" s="30"/>
    </row>
    <row r="1679" spans="38:38">
      <c r="AL1679" s="30"/>
    </row>
    <row r="1680" spans="38:38">
      <c r="AL1680" s="30"/>
    </row>
    <row r="1681" spans="38:38">
      <c r="AL1681" s="30"/>
    </row>
    <row r="1682" spans="38:38">
      <c r="AL1682" s="30"/>
    </row>
    <row r="1683" spans="38:38">
      <c r="AL1683" s="30"/>
    </row>
    <row r="1684" spans="38:38">
      <c r="AL1684" s="30"/>
    </row>
    <row r="1685" spans="38:38">
      <c r="AL1685" s="30"/>
    </row>
    <row r="1686" spans="38:38">
      <c r="AL1686" s="30"/>
    </row>
    <row r="1687" spans="38:38">
      <c r="AL1687" s="30"/>
    </row>
    <row r="1688" spans="38:38">
      <c r="AL1688" s="30"/>
    </row>
    <row r="1689" spans="38:38">
      <c r="AL1689" s="30"/>
    </row>
    <row r="1690" spans="38:38">
      <c r="AL1690" s="30"/>
    </row>
    <row r="1691" spans="38:38">
      <c r="AL1691" s="30"/>
    </row>
    <row r="1692" spans="38:38">
      <c r="AL1692" s="30"/>
    </row>
    <row r="1693" spans="38:38">
      <c r="AL1693" s="30"/>
    </row>
    <row r="1694" spans="38:38">
      <c r="AL1694" s="30"/>
    </row>
    <row r="1695" spans="38:38">
      <c r="AL1695" s="30"/>
    </row>
    <row r="1696" spans="38:38">
      <c r="AL1696" s="30"/>
    </row>
    <row r="1697" spans="38:38">
      <c r="AL1697" s="30"/>
    </row>
    <row r="1698" spans="38:38">
      <c r="AL1698" s="30"/>
    </row>
    <row r="1699" spans="38:38">
      <c r="AL1699" s="30"/>
    </row>
    <row r="1700" spans="38:38">
      <c r="AL1700" s="30"/>
    </row>
    <row r="1701" spans="38:38">
      <c r="AL1701" s="30"/>
    </row>
    <row r="1702" spans="38:38">
      <c r="AL1702" s="30"/>
    </row>
    <row r="1703" spans="38:38">
      <c r="AL1703" s="30"/>
    </row>
    <row r="1704" spans="38:38">
      <c r="AL1704" s="30"/>
    </row>
    <row r="1705" spans="38:38">
      <c r="AL1705" s="30"/>
    </row>
    <row r="1706" spans="38:38">
      <c r="AL1706" s="30"/>
    </row>
    <row r="1707" spans="38:38">
      <c r="AL1707" s="30"/>
    </row>
    <row r="1708" spans="38:38">
      <c r="AL1708" s="30"/>
    </row>
    <row r="1709" spans="38:38">
      <c r="AL1709" s="30"/>
    </row>
    <row r="1710" spans="38:38">
      <c r="AL1710" s="30"/>
    </row>
    <row r="1711" spans="38:38">
      <c r="AL1711" s="30"/>
    </row>
    <row r="1712" spans="38:38">
      <c r="AL1712" s="30"/>
    </row>
    <row r="1713" spans="38:38">
      <c r="AL1713" s="30"/>
    </row>
    <row r="1714" spans="38:38">
      <c r="AL1714" s="30"/>
    </row>
    <row r="1715" spans="38:38">
      <c r="AL1715" s="30"/>
    </row>
    <row r="1716" spans="38:38">
      <c r="AL1716" s="30"/>
    </row>
    <row r="1717" spans="38:38">
      <c r="AL1717" s="30"/>
    </row>
    <row r="1718" spans="38:38">
      <c r="AL1718" s="30"/>
    </row>
    <row r="1719" spans="38:38">
      <c r="AL1719" s="30"/>
    </row>
    <row r="1720" spans="38:38">
      <c r="AL1720" s="30"/>
    </row>
    <row r="1721" spans="38:38">
      <c r="AL1721" s="30"/>
    </row>
    <row r="1722" spans="38:38">
      <c r="AL1722" s="30"/>
    </row>
    <row r="1723" spans="38:38">
      <c r="AL1723" s="30"/>
    </row>
    <row r="1724" spans="38:38">
      <c r="AL1724" s="30"/>
    </row>
    <row r="1725" spans="38:38">
      <c r="AL1725" s="30"/>
    </row>
    <row r="1726" spans="38:38">
      <c r="AL1726" s="30"/>
    </row>
    <row r="1727" spans="38:38">
      <c r="AL1727" s="30"/>
    </row>
    <row r="1728" spans="38:38">
      <c r="AL1728" s="30"/>
    </row>
    <row r="1729" spans="38:38">
      <c r="AL1729" s="30"/>
    </row>
    <row r="1730" spans="38:38">
      <c r="AL1730" s="30"/>
    </row>
    <row r="1731" spans="38:38">
      <c r="AL1731" s="30"/>
    </row>
    <row r="1732" spans="38:38">
      <c r="AL1732" s="30"/>
    </row>
    <row r="1733" spans="38:38">
      <c r="AL1733" s="30"/>
    </row>
    <row r="1734" spans="38:38">
      <c r="AL1734" s="30"/>
    </row>
    <row r="1735" spans="38:38">
      <c r="AL1735" s="30"/>
    </row>
    <row r="1736" spans="38:38">
      <c r="AL1736" s="30"/>
    </row>
    <row r="1737" spans="38:38">
      <c r="AL1737" s="30"/>
    </row>
    <row r="1738" spans="38:38">
      <c r="AL1738" s="30"/>
    </row>
    <row r="1739" spans="38:38">
      <c r="AL1739" s="30"/>
    </row>
    <row r="1740" spans="38:38">
      <c r="AL1740" s="30"/>
    </row>
    <row r="1741" spans="38:38">
      <c r="AL1741" s="30"/>
    </row>
    <row r="1742" spans="38:38">
      <c r="AL1742" s="30"/>
    </row>
    <row r="1743" spans="38:38">
      <c r="AL1743" s="30"/>
    </row>
    <row r="1744" spans="38:38">
      <c r="AL1744" s="30"/>
    </row>
    <row r="1745" spans="38:38">
      <c r="AL1745" s="30"/>
    </row>
    <row r="1746" spans="38:38">
      <c r="AL1746" s="30"/>
    </row>
    <row r="1747" spans="38:38">
      <c r="AL1747" s="30"/>
    </row>
    <row r="1748" spans="38:38">
      <c r="AL1748" s="30"/>
    </row>
    <row r="1749" spans="38:38">
      <c r="AL1749" s="30"/>
    </row>
    <row r="1750" spans="38:38">
      <c r="AL1750" s="30"/>
    </row>
    <row r="1751" spans="38:38">
      <c r="AL1751" s="30"/>
    </row>
    <row r="1752" spans="38:38">
      <c r="AL1752" s="30"/>
    </row>
    <row r="1753" spans="38:38">
      <c r="AL1753" s="30"/>
    </row>
    <row r="1754" spans="38:38">
      <c r="AL1754" s="30"/>
    </row>
    <row r="1755" spans="38:38">
      <c r="AL1755" s="30"/>
    </row>
    <row r="1756" spans="38:38">
      <c r="AL1756" s="30"/>
    </row>
    <row r="1757" spans="38:38">
      <c r="AL1757" s="30"/>
    </row>
    <row r="1758" spans="38:38">
      <c r="AL1758" s="30"/>
    </row>
    <row r="1759" spans="38:38">
      <c r="AL1759" s="30"/>
    </row>
    <row r="1760" spans="38:38">
      <c r="AL1760" s="30"/>
    </row>
    <row r="1761" spans="38:38">
      <c r="AL1761" s="30"/>
    </row>
    <row r="1762" spans="38:38">
      <c r="AL1762" s="30"/>
    </row>
    <row r="1763" spans="38:38">
      <c r="AL1763" s="30"/>
    </row>
    <row r="1764" spans="38:38">
      <c r="AL1764" s="30"/>
    </row>
    <row r="1765" spans="38:38">
      <c r="AL1765" s="30"/>
    </row>
    <row r="1766" spans="38:38">
      <c r="AL1766" s="30"/>
    </row>
    <row r="1767" spans="38:38">
      <c r="AL1767" s="30"/>
    </row>
    <row r="1768" spans="38:38">
      <c r="AL1768" s="30"/>
    </row>
    <row r="1769" spans="38:38">
      <c r="AL1769" s="30"/>
    </row>
    <row r="1770" spans="38:38">
      <c r="AL1770" s="30"/>
    </row>
    <row r="1771" spans="38:38">
      <c r="AL1771" s="30"/>
    </row>
    <row r="1772" spans="38:38">
      <c r="AL1772" s="30"/>
    </row>
    <row r="1773" spans="38:38">
      <c r="AL1773" s="30"/>
    </row>
    <row r="1774" spans="38:38">
      <c r="AL1774" s="30"/>
    </row>
    <row r="1775" spans="38:38">
      <c r="AL1775" s="30"/>
    </row>
    <row r="1776" spans="38:38">
      <c r="AL1776" s="30"/>
    </row>
    <row r="1777" spans="38:38">
      <c r="AL1777" s="30"/>
    </row>
    <row r="1778" spans="38:38">
      <c r="AL1778" s="30"/>
    </row>
    <row r="1779" spans="38:38">
      <c r="AL1779" s="30"/>
    </row>
    <row r="1780" spans="38:38">
      <c r="AL1780" s="30"/>
    </row>
    <row r="1781" spans="38:38">
      <c r="AL1781" s="30"/>
    </row>
    <row r="1782" spans="38:38">
      <c r="AL1782" s="30"/>
    </row>
    <row r="1783" spans="38:38">
      <c r="AL1783" s="30"/>
    </row>
    <row r="1784" spans="38:38">
      <c r="AL1784" s="30"/>
    </row>
    <row r="1785" spans="38:38">
      <c r="AL1785" s="30"/>
    </row>
    <row r="1786" spans="38:38">
      <c r="AL1786" s="30"/>
    </row>
    <row r="1787" spans="38:38">
      <c r="AL1787" s="30"/>
    </row>
    <row r="1788" spans="38:38">
      <c r="AL1788" s="30"/>
    </row>
    <row r="1789" spans="38:38">
      <c r="AL1789" s="30"/>
    </row>
    <row r="1790" spans="38:38">
      <c r="AL1790" s="30"/>
    </row>
    <row r="1791" spans="38:38">
      <c r="AL1791" s="30"/>
    </row>
    <row r="1792" spans="38:38">
      <c r="AL1792" s="30"/>
    </row>
    <row r="1793" spans="38:38">
      <c r="AL1793" s="30"/>
    </row>
    <row r="1794" spans="38:38">
      <c r="AL1794" s="30"/>
    </row>
    <row r="1795" spans="38:38">
      <c r="AL1795" s="30"/>
    </row>
    <row r="1796" spans="38:38">
      <c r="AL1796" s="30"/>
    </row>
    <row r="1797" spans="38:38">
      <c r="AL1797" s="30"/>
    </row>
    <row r="1798" spans="38:38">
      <c r="AL1798" s="30"/>
    </row>
    <row r="1799" spans="38:38">
      <c r="AL1799" s="30"/>
    </row>
    <row r="1800" spans="38:38">
      <c r="AL1800" s="30"/>
    </row>
    <row r="1801" spans="38:38">
      <c r="AL1801" s="30"/>
    </row>
    <row r="1802" spans="38:38">
      <c r="AL1802" s="30"/>
    </row>
    <row r="1803" spans="38:38">
      <c r="AL1803" s="30"/>
    </row>
    <row r="1804" spans="38:38">
      <c r="AL1804" s="30"/>
    </row>
    <row r="1805" spans="38:38">
      <c r="AL1805" s="30"/>
    </row>
    <row r="1806" spans="38:38">
      <c r="AL1806" s="30"/>
    </row>
    <row r="1807" spans="38:38">
      <c r="AL1807" s="30"/>
    </row>
    <row r="1808" spans="38:38">
      <c r="AL1808" s="30"/>
    </row>
    <row r="1809" spans="38:38">
      <c r="AL1809" s="30"/>
    </row>
    <row r="1810" spans="38:38">
      <c r="AL1810" s="30"/>
    </row>
    <row r="1811" spans="38:38">
      <c r="AL1811" s="30"/>
    </row>
    <row r="1812" spans="38:38">
      <c r="AL1812" s="30"/>
    </row>
    <row r="1813" spans="38:38">
      <c r="AL1813" s="30"/>
    </row>
    <row r="1814" spans="38:38">
      <c r="AL1814" s="30"/>
    </row>
    <row r="1815" spans="38:38">
      <c r="AL1815" s="30"/>
    </row>
    <row r="1816" spans="38:38">
      <c r="AL1816" s="30"/>
    </row>
    <row r="1817" spans="38:38">
      <c r="AL1817" s="30"/>
    </row>
    <row r="1818" spans="38:38">
      <c r="AL1818" s="30"/>
    </row>
    <row r="1819" spans="38:38">
      <c r="AL1819" s="30"/>
    </row>
    <row r="1820" spans="38:38">
      <c r="AL1820" s="30"/>
    </row>
    <row r="1821" spans="38:38">
      <c r="AL1821" s="30"/>
    </row>
    <row r="1822" spans="38:38">
      <c r="AL1822" s="30"/>
    </row>
    <row r="1823" spans="38:38">
      <c r="AL1823" s="30"/>
    </row>
    <row r="1824" spans="38:38">
      <c r="AL1824" s="30"/>
    </row>
    <row r="1825" spans="38:38">
      <c r="AL1825" s="30"/>
    </row>
    <row r="1826" spans="38:38">
      <c r="AL1826" s="30"/>
    </row>
    <row r="1827" spans="38:38">
      <c r="AL1827" s="30"/>
    </row>
    <row r="1828" spans="38:38">
      <c r="AL1828" s="30"/>
    </row>
    <row r="1829" spans="38:38">
      <c r="AL1829" s="30"/>
    </row>
    <row r="1830" spans="38:38">
      <c r="AL1830" s="30"/>
    </row>
    <row r="1831" spans="38:38">
      <c r="AL1831" s="30"/>
    </row>
    <row r="1832" spans="38:38">
      <c r="AL1832" s="30"/>
    </row>
    <row r="1833" spans="38:38">
      <c r="AL1833" s="30"/>
    </row>
    <row r="1834" spans="38:38">
      <c r="AL1834" s="30"/>
    </row>
    <row r="1835" spans="38:38">
      <c r="AL1835" s="30"/>
    </row>
    <row r="1836" spans="38:38">
      <c r="AL1836" s="30"/>
    </row>
    <row r="1837" spans="38:38">
      <c r="AL1837" s="30"/>
    </row>
    <row r="1838" spans="38:38">
      <c r="AL1838" s="30"/>
    </row>
    <row r="1839" spans="38:38">
      <c r="AL1839" s="30"/>
    </row>
    <row r="1840" spans="38:38">
      <c r="AL1840" s="30"/>
    </row>
    <row r="1841" spans="38:38">
      <c r="AL1841" s="30"/>
    </row>
    <row r="1842" spans="38:38">
      <c r="AL1842" s="30"/>
    </row>
    <row r="1843" spans="38:38">
      <c r="AL1843" s="30"/>
    </row>
    <row r="1844" spans="38:38">
      <c r="AL1844" s="30"/>
    </row>
    <row r="1845" spans="38:38">
      <c r="AL1845" s="30"/>
    </row>
    <row r="1846" spans="38:38">
      <c r="AL1846" s="30"/>
    </row>
    <row r="1847" spans="38:38">
      <c r="AL1847" s="30"/>
    </row>
    <row r="1848" spans="38:38">
      <c r="AL1848" s="30"/>
    </row>
    <row r="1849" spans="38:38">
      <c r="AL1849" s="30"/>
    </row>
    <row r="1850" spans="38:38">
      <c r="AL1850" s="30"/>
    </row>
    <row r="1851" spans="38:38">
      <c r="AL1851" s="30"/>
    </row>
    <row r="1852" spans="38:38">
      <c r="AL1852" s="30"/>
    </row>
    <row r="1853" spans="38:38">
      <c r="AL1853" s="30"/>
    </row>
    <row r="1854" spans="38:38">
      <c r="AL1854" s="30"/>
    </row>
    <row r="1855" spans="38:38">
      <c r="AL1855" s="30"/>
    </row>
    <row r="1856" spans="38:38">
      <c r="AL1856" s="30"/>
    </row>
    <row r="1857" spans="38:38">
      <c r="AL1857" s="30"/>
    </row>
    <row r="1858" spans="38:38">
      <c r="AL1858" s="30"/>
    </row>
    <row r="1859" spans="38:38">
      <c r="AL1859" s="30"/>
    </row>
    <row r="1860" spans="38:38">
      <c r="AL1860" s="30"/>
    </row>
    <row r="1861" spans="38:38">
      <c r="AL1861" s="30"/>
    </row>
    <row r="1862" spans="38:38">
      <c r="AL1862" s="30"/>
    </row>
    <row r="1863" spans="38:38">
      <c r="AL1863" s="30"/>
    </row>
    <row r="1864" spans="38:38">
      <c r="AL1864" s="30"/>
    </row>
    <row r="1865" spans="38:38">
      <c r="AL1865" s="30"/>
    </row>
    <row r="1866" spans="38:38">
      <c r="AL1866" s="30"/>
    </row>
    <row r="1867" spans="38:38">
      <c r="AL1867" s="30"/>
    </row>
    <row r="1868" spans="38:38">
      <c r="AL1868" s="30"/>
    </row>
    <row r="1869" spans="38:38">
      <c r="AL1869" s="30"/>
    </row>
    <row r="1870" spans="38:38">
      <c r="AL1870" s="30"/>
    </row>
    <row r="1871" spans="38:38">
      <c r="AL1871" s="30"/>
    </row>
    <row r="1872" spans="38:38">
      <c r="AL1872" s="30"/>
    </row>
    <row r="1873" spans="38:38">
      <c r="AL1873" s="30"/>
    </row>
    <row r="1874" spans="38:38">
      <c r="AL1874" s="30"/>
    </row>
    <row r="1875" spans="38:38">
      <c r="AL1875" s="30"/>
    </row>
    <row r="1876" spans="38:38">
      <c r="AL1876" s="30"/>
    </row>
    <row r="1877" spans="38:38">
      <c r="AL1877" s="30"/>
    </row>
    <row r="1878" spans="38:38">
      <c r="AL1878" s="30"/>
    </row>
    <row r="1879" spans="38:38">
      <c r="AL1879" s="30"/>
    </row>
    <row r="1880" spans="38:38">
      <c r="AL1880" s="30"/>
    </row>
    <row r="1881" spans="38:38">
      <c r="AL1881" s="30"/>
    </row>
    <row r="1882" spans="38:38">
      <c r="AL1882" s="30"/>
    </row>
    <row r="1883" spans="38:38">
      <c r="AL1883" s="30"/>
    </row>
    <row r="1884" spans="38:38">
      <c r="AL1884" s="30"/>
    </row>
    <row r="1885" spans="38:38">
      <c r="AL1885" s="30"/>
    </row>
    <row r="1886" spans="38:38">
      <c r="AL1886" s="30"/>
    </row>
    <row r="1887" spans="38:38">
      <c r="AL1887" s="30"/>
    </row>
    <row r="1888" spans="38:38">
      <c r="AL1888" s="30"/>
    </row>
    <row r="1889" spans="38:38">
      <c r="AL1889" s="30"/>
    </row>
    <row r="1890" spans="38:38">
      <c r="AL1890" s="30"/>
    </row>
    <row r="1891" spans="38:38">
      <c r="AL1891" s="30"/>
    </row>
    <row r="1892" spans="38:38">
      <c r="AL1892" s="30"/>
    </row>
    <row r="1893" spans="38:38">
      <c r="AL1893" s="30"/>
    </row>
    <row r="1894" spans="38:38">
      <c r="AL1894" s="30"/>
    </row>
    <row r="1895" spans="38:38">
      <c r="AL1895" s="30"/>
    </row>
    <row r="1896" spans="38:38">
      <c r="AL1896" s="30"/>
    </row>
    <row r="1897" spans="38:38">
      <c r="AL1897" s="30"/>
    </row>
    <row r="1898" spans="38:38">
      <c r="AL1898" s="30"/>
    </row>
    <row r="1899" spans="38:38">
      <c r="AL1899" s="30"/>
    </row>
    <row r="1900" spans="38:38">
      <c r="AL1900" s="30"/>
    </row>
    <row r="1901" spans="38:38">
      <c r="AL1901" s="30"/>
    </row>
    <row r="1902" spans="38:38">
      <c r="AL1902" s="30"/>
    </row>
    <row r="1903" spans="38:38">
      <c r="AL1903" s="30"/>
    </row>
    <row r="1904" spans="38:38">
      <c r="AL1904" s="30"/>
    </row>
    <row r="1905" spans="38:38">
      <c r="AL1905" s="30"/>
    </row>
    <row r="1906" spans="38:38">
      <c r="AL1906" s="30"/>
    </row>
    <row r="1907" spans="38:38">
      <c r="AL1907" s="30"/>
    </row>
    <row r="1908" spans="38:38">
      <c r="AL1908" s="30"/>
    </row>
    <row r="1909" spans="38:38">
      <c r="AL1909" s="30"/>
    </row>
    <row r="1910" spans="38:38">
      <c r="AL1910" s="30"/>
    </row>
    <row r="1911" spans="38:38">
      <c r="AL1911" s="30"/>
    </row>
    <row r="1912" spans="38:38">
      <c r="AL1912" s="30"/>
    </row>
    <row r="1913" spans="38:38">
      <c r="AL1913" s="30"/>
    </row>
    <row r="1914" spans="38:38">
      <c r="AL1914" s="30"/>
    </row>
    <row r="1915" spans="38:38">
      <c r="AL1915" s="30"/>
    </row>
    <row r="1916" spans="38:38">
      <c r="AL1916" s="30"/>
    </row>
    <row r="1917" spans="38:38">
      <c r="AL1917" s="30"/>
    </row>
    <row r="1918" spans="38:38">
      <c r="AL1918" s="30"/>
    </row>
    <row r="1919" spans="38:38">
      <c r="AL1919" s="30"/>
    </row>
    <row r="1920" spans="38:38">
      <c r="AL1920" s="30"/>
    </row>
    <row r="1921" spans="38:38">
      <c r="AL1921" s="30"/>
    </row>
    <row r="1922" spans="38:38">
      <c r="AL1922" s="30"/>
    </row>
    <row r="1923" spans="38:38">
      <c r="AL1923" s="30"/>
    </row>
    <row r="1924" spans="38:38">
      <c r="AL1924" s="30"/>
    </row>
    <row r="1925" spans="38:38">
      <c r="AL1925" s="30"/>
    </row>
    <row r="1926" spans="38:38">
      <c r="AL1926" s="30"/>
    </row>
    <row r="1927" spans="38:38">
      <c r="AL1927" s="30"/>
    </row>
    <row r="1928" spans="38:38">
      <c r="AL1928" s="30"/>
    </row>
    <row r="1929" spans="38:38">
      <c r="AL1929" s="30"/>
    </row>
    <row r="1930" spans="38:38">
      <c r="AL1930" s="30"/>
    </row>
    <row r="1931" spans="38:38">
      <c r="AL1931" s="30"/>
    </row>
    <row r="1932" spans="38:38">
      <c r="AL1932" s="30"/>
    </row>
    <row r="1933" spans="38:38">
      <c r="AL1933" s="30"/>
    </row>
    <row r="1934" spans="38:38">
      <c r="AL1934" s="30"/>
    </row>
    <row r="1935" spans="38:38">
      <c r="AL1935" s="30"/>
    </row>
    <row r="1936" spans="38:38">
      <c r="AL1936" s="30"/>
    </row>
    <row r="1937" spans="38:38">
      <c r="AL1937" s="30"/>
    </row>
    <row r="1938" spans="38:38">
      <c r="AL1938" s="30"/>
    </row>
    <row r="1939" spans="38:38">
      <c r="AL1939" s="30"/>
    </row>
    <row r="1940" spans="38:38">
      <c r="AL1940" s="30"/>
    </row>
    <row r="1941" spans="38:38">
      <c r="AL1941" s="30"/>
    </row>
    <row r="1942" spans="38:38">
      <c r="AL1942" s="30"/>
    </row>
    <row r="1943" spans="38:38">
      <c r="AL1943" s="30"/>
    </row>
    <row r="1944" spans="38:38">
      <c r="AL1944" s="30"/>
    </row>
    <row r="1945" spans="38:38">
      <c r="AL1945" s="30"/>
    </row>
    <row r="1946" spans="38:38">
      <c r="AL1946" s="30"/>
    </row>
    <row r="1947" spans="38:38">
      <c r="AL1947" s="30"/>
    </row>
    <row r="1948" spans="38:38">
      <c r="AL1948" s="30"/>
    </row>
    <row r="1949" spans="38:38">
      <c r="AL1949" s="30"/>
    </row>
    <row r="1950" spans="38:38">
      <c r="AL1950" s="30"/>
    </row>
    <row r="1951" spans="38:38">
      <c r="AL1951" s="30"/>
    </row>
    <row r="1952" spans="38:38">
      <c r="AL1952" s="30"/>
    </row>
    <row r="1953" spans="38:38">
      <c r="AL1953" s="30"/>
    </row>
    <row r="1954" spans="38:38">
      <c r="AL1954" s="30"/>
    </row>
    <row r="1955" spans="38:38">
      <c r="AL1955" s="30"/>
    </row>
    <row r="1956" spans="38:38">
      <c r="AL1956" s="30"/>
    </row>
    <row r="1957" spans="38:38">
      <c r="AL1957" s="30"/>
    </row>
    <row r="1958" spans="38:38">
      <c r="AL1958" s="30"/>
    </row>
    <row r="1959" spans="38:38">
      <c r="AL1959" s="30"/>
    </row>
    <row r="1960" spans="38:38">
      <c r="AL1960" s="30"/>
    </row>
    <row r="1961" spans="38:38">
      <c r="AL1961" s="30"/>
    </row>
    <row r="1962" spans="38:38">
      <c r="AL1962" s="30"/>
    </row>
    <row r="1963" spans="38:38">
      <c r="AL1963" s="30"/>
    </row>
    <row r="1964" spans="38:38">
      <c r="AL1964" s="30"/>
    </row>
    <row r="1965" spans="38:38">
      <c r="AL1965" s="30"/>
    </row>
    <row r="1966" spans="38:38">
      <c r="AL1966" s="30"/>
    </row>
    <row r="1967" spans="38:38">
      <c r="AL1967" s="30"/>
    </row>
    <row r="1968" spans="38:38">
      <c r="AL1968" s="30"/>
    </row>
    <row r="1969" spans="38:38">
      <c r="AL1969" s="30"/>
    </row>
    <row r="1970" spans="38:38">
      <c r="AL1970" s="30"/>
    </row>
    <row r="1971" spans="38:38">
      <c r="AL1971" s="30"/>
    </row>
    <row r="1972" spans="38:38">
      <c r="AL1972" s="30"/>
    </row>
    <row r="1973" spans="38:38">
      <c r="AL1973" s="30"/>
    </row>
    <row r="1974" spans="38:38">
      <c r="AL1974" s="30"/>
    </row>
    <row r="1975" spans="38:38">
      <c r="AL1975" s="30"/>
    </row>
    <row r="1976" spans="38:38">
      <c r="AL1976" s="30"/>
    </row>
    <row r="1977" spans="38:38">
      <c r="AL1977" s="30"/>
    </row>
    <row r="1978" spans="38:38">
      <c r="AL1978" s="30"/>
    </row>
    <row r="1979" spans="38:38">
      <c r="AL1979" s="30"/>
    </row>
    <row r="1980" spans="38:38">
      <c r="AL1980" s="30"/>
    </row>
    <row r="1981" spans="38:38">
      <c r="AL1981" s="30"/>
    </row>
    <row r="1982" spans="38:38">
      <c r="AL1982" s="30"/>
    </row>
    <row r="1983" spans="38:38">
      <c r="AL1983" s="30"/>
    </row>
    <row r="1984" spans="38:38">
      <c r="AL1984" s="30"/>
    </row>
    <row r="1985" spans="38:38">
      <c r="AL1985" s="30"/>
    </row>
    <row r="1986" spans="38:38">
      <c r="AL1986" s="30"/>
    </row>
    <row r="1987" spans="38:38">
      <c r="AL1987" s="30"/>
    </row>
    <row r="1988" spans="38:38">
      <c r="AL1988" s="30"/>
    </row>
    <row r="1989" spans="38:38">
      <c r="AL1989" s="30"/>
    </row>
    <row r="1990" spans="38:38">
      <c r="AL1990" s="30"/>
    </row>
    <row r="1991" spans="38:38">
      <c r="AL1991" s="30"/>
    </row>
    <row r="1992" spans="38:38">
      <c r="AL1992" s="30"/>
    </row>
    <row r="1993" spans="38:38">
      <c r="AL1993" s="30"/>
    </row>
    <row r="1994" spans="38:38">
      <c r="AL1994" s="30"/>
    </row>
    <row r="1995" spans="38:38">
      <c r="AL1995" s="30"/>
    </row>
    <row r="1996" spans="38:38">
      <c r="AL1996" s="30"/>
    </row>
    <row r="1997" spans="38:38">
      <c r="AL1997" s="30"/>
    </row>
    <row r="1998" spans="38:38">
      <c r="AL1998" s="30"/>
    </row>
    <row r="1999" spans="38:38">
      <c r="AL1999" s="30"/>
    </row>
    <row r="2000" spans="38:38">
      <c r="AL2000" s="30"/>
    </row>
    <row r="2001" spans="38:38">
      <c r="AL2001" s="30"/>
    </row>
    <row r="2002" spans="38:38">
      <c r="AL2002" s="30"/>
    </row>
    <row r="2003" spans="38:38">
      <c r="AL2003" s="30"/>
    </row>
    <row r="2004" spans="38:38">
      <c r="AL2004" s="30"/>
    </row>
    <row r="2005" spans="38:38">
      <c r="AL2005" s="30"/>
    </row>
    <row r="2006" spans="38:38">
      <c r="AL2006" s="30"/>
    </row>
    <row r="2007" spans="38:38">
      <c r="AL2007" s="30"/>
    </row>
    <row r="2008" spans="38:38">
      <c r="AL2008" s="30"/>
    </row>
    <row r="2009" spans="38:38">
      <c r="AL2009" s="30"/>
    </row>
    <row r="2010" spans="38:38">
      <c r="AL2010" s="30"/>
    </row>
    <row r="2011" spans="38:38">
      <c r="AL2011" s="30"/>
    </row>
    <row r="2012" spans="38:38">
      <c r="AL2012" s="30"/>
    </row>
    <row r="2013" spans="38:38">
      <c r="AL2013" s="30"/>
    </row>
    <row r="2014" spans="38:38">
      <c r="AL2014" s="30"/>
    </row>
    <row r="2015" spans="38:38">
      <c r="AL2015" s="30"/>
    </row>
    <row r="2016" spans="38:38">
      <c r="AL2016" s="30"/>
    </row>
    <row r="2017" spans="38:38">
      <c r="AL2017" s="30"/>
    </row>
    <row r="2018" spans="38:38">
      <c r="AL2018" s="30"/>
    </row>
    <row r="2019" spans="38:38">
      <c r="AL2019" s="30"/>
    </row>
    <row r="2020" spans="38:38">
      <c r="AL2020" s="30"/>
    </row>
    <row r="2021" spans="38:38">
      <c r="AL2021" s="30"/>
    </row>
    <row r="2022" spans="38:38">
      <c r="AL2022" s="30"/>
    </row>
    <row r="2023" spans="38:38">
      <c r="AL2023" s="30"/>
    </row>
    <row r="2024" spans="38:38">
      <c r="AL2024" s="30"/>
    </row>
    <row r="2025" spans="38:38">
      <c r="AL2025" s="30"/>
    </row>
    <row r="2026" spans="38:38">
      <c r="AL2026" s="30"/>
    </row>
    <row r="2027" spans="38:38">
      <c r="AL2027" s="30"/>
    </row>
    <row r="2028" spans="38:38">
      <c r="AL2028" s="30"/>
    </row>
    <row r="2029" spans="38:38">
      <c r="AL2029" s="30"/>
    </row>
    <row r="2030" spans="38:38">
      <c r="AL2030" s="30"/>
    </row>
    <row r="2031" spans="38:38">
      <c r="AL2031" s="30"/>
    </row>
    <row r="2032" spans="38:38">
      <c r="AL2032" s="30"/>
    </row>
    <row r="2033" spans="38:38">
      <c r="AL2033" s="30"/>
    </row>
    <row r="2034" spans="38:38">
      <c r="AL2034" s="30"/>
    </row>
    <row r="2035" spans="38:38">
      <c r="AL2035" s="30"/>
    </row>
    <row r="2036" spans="38:38">
      <c r="AL2036" s="30"/>
    </row>
    <row r="2037" spans="38:38">
      <c r="AL2037" s="30"/>
    </row>
    <row r="2038" spans="38:38">
      <c r="AL2038" s="30"/>
    </row>
    <row r="2039" spans="38:38">
      <c r="AL2039" s="30"/>
    </row>
    <row r="2040" spans="38:38">
      <c r="AL2040" s="30"/>
    </row>
    <row r="2041" spans="38:38">
      <c r="AL2041" s="30"/>
    </row>
    <row r="2042" spans="38:38">
      <c r="AL2042" s="30"/>
    </row>
    <row r="2043" spans="38:38">
      <c r="AL2043" s="30"/>
    </row>
    <row r="2044" spans="38:38">
      <c r="AL2044" s="30"/>
    </row>
    <row r="2045" spans="38:38">
      <c r="AL2045" s="30"/>
    </row>
    <row r="2046" spans="38:38">
      <c r="AL2046" s="30"/>
    </row>
    <row r="2047" spans="38:38">
      <c r="AL2047" s="30"/>
    </row>
    <row r="2048" spans="38:38">
      <c r="AL2048" s="30"/>
    </row>
    <row r="2049" spans="38:38">
      <c r="AL2049" s="30"/>
    </row>
    <row r="2050" spans="38:38">
      <c r="AL2050" s="30"/>
    </row>
    <row r="2051" spans="38:38">
      <c r="AL2051" s="30"/>
    </row>
    <row r="2052" spans="38:38">
      <c r="AL2052" s="30"/>
    </row>
    <row r="2053" spans="38:38">
      <c r="AL2053" s="30"/>
    </row>
    <row r="2054" spans="38:38">
      <c r="AL2054" s="30"/>
    </row>
    <row r="2055" spans="38:38">
      <c r="AL2055" s="30"/>
    </row>
    <row r="2056" spans="38:38">
      <c r="AL2056" s="30"/>
    </row>
    <row r="2057" spans="38:38">
      <c r="AL2057" s="30"/>
    </row>
    <row r="2058" spans="38:38">
      <c r="AL2058" s="30"/>
    </row>
    <row r="2059" spans="38:38">
      <c r="AL2059" s="30"/>
    </row>
    <row r="2060" spans="38:38">
      <c r="AL2060" s="30"/>
    </row>
    <row r="2061" spans="38:38">
      <c r="AL2061" s="30"/>
    </row>
    <row r="2062" spans="38:38">
      <c r="AL2062" s="30"/>
    </row>
    <row r="2063" spans="38:38">
      <c r="AL2063" s="30"/>
    </row>
    <row r="2064" spans="38:38">
      <c r="AL2064" s="30"/>
    </row>
    <row r="2065" spans="38:38">
      <c r="AL2065" s="30"/>
    </row>
    <row r="2066" spans="38:38">
      <c r="AL2066" s="30"/>
    </row>
    <row r="2067" spans="38:38">
      <c r="AL2067" s="30"/>
    </row>
    <row r="2068" spans="38:38">
      <c r="AL2068" s="30"/>
    </row>
    <row r="2069" spans="38:38">
      <c r="AL2069" s="30"/>
    </row>
    <row r="2070" spans="38:38">
      <c r="AL2070" s="30"/>
    </row>
    <row r="2071" spans="38:38">
      <c r="AL2071" s="30"/>
    </row>
    <row r="2072" spans="38:38">
      <c r="AL2072" s="30"/>
    </row>
    <row r="2073" spans="38:38">
      <c r="AL2073" s="30"/>
    </row>
    <row r="2074" spans="38:38">
      <c r="AL2074" s="30"/>
    </row>
    <row r="2075" spans="38:38">
      <c r="AL2075" s="30"/>
    </row>
    <row r="2076" spans="38:38">
      <c r="AL2076" s="30"/>
    </row>
    <row r="2077" spans="38:38">
      <c r="AL2077" s="30"/>
    </row>
    <row r="2078" spans="38:38">
      <c r="AL2078" s="30"/>
    </row>
    <row r="2079" spans="38:38">
      <c r="AL2079" s="30"/>
    </row>
    <row r="2080" spans="38:38">
      <c r="AL2080" s="30"/>
    </row>
    <row r="2081" spans="38:38">
      <c r="AL2081" s="30"/>
    </row>
    <row r="2082" spans="38:38">
      <c r="AL2082" s="30"/>
    </row>
    <row r="2083" spans="38:38">
      <c r="AL2083" s="30"/>
    </row>
    <row r="2084" spans="38:38">
      <c r="AL2084" s="30"/>
    </row>
    <row r="2085" spans="38:38">
      <c r="AL2085" s="30"/>
    </row>
    <row r="2086" spans="38:38">
      <c r="AL2086" s="30"/>
    </row>
    <row r="2087" spans="38:38">
      <c r="AL2087" s="30"/>
    </row>
    <row r="2088" spans="38:38">
      <c r="AL2088" s="30"/>
    </row>
    <row r="2089" spans="38:38">
      <c r="AL2089" s="30"/>
    </row>
    <row r="2090" spans="38:38">
      <c r="AL2090" s="30"/>
    </row>
    <row r="2091" spans="38:38">
      <c r="AL2091" s="30"/>
    </row>
    <row r="2092" spans="38:38">
      <c r="AL2092" s="30"/>
    </row>
    <row r="2093" spans="38:38">
      <c r="AL2093" s="30"/>
    </row>
    <row r="2094" spans="38:38">
      <c r="AL2094" s="30"/>
    </row>
    <row r="2095" spans="38:38">
      <c r="AL2095" s="30"/>
    </row>
    <row r="2096" spans="38:38">
      <c r="AL2096" s="30"/>
    </row>
    <row r="2097" spans="38:38">
      <c r="AL2097" s="30"/>
    </row>
    <row r="2098" spans="38:38">
      <c r="AL2098" s="30"/>
    </row>
    <row r="2099" spans="38:38">
      <c r="AL2099" s="30"/>
    </row>
    <row r="2100" spans="38:38">
      <c r="AL2100" s="30"/>
    </row>
    <row r="2101" spans="38:38">
      <c r="AL2101" s="30"/>
    </row>
    <row r="2102" spans="38:38">
      <c r="AL2102" s="30"/>
    </row>
    <row r="2103" spans="38:38">
      <c r="AL2103" s="30"/>
    </row>
    <row r="2104" spans="38:38">
      <c r="AL2104" s="30"/>
    </row>
    <row r="2105" spans="38:38">
      <c r="AL2105" s="30"/>
    </row>
    <row r="2106" spans="38:38">
      <c r="AL2106" s="30"/>
    </row>
    <row r="2107" spans="38:38">
      <c r="AL2107" s="30"/>
    </row>
    <row r="2108" spans="38:38">
      <c r="AL2108" s="30"/>
    </row>
    <row r="2109" spans="38:38">
      <c r="AL2109" s="30"/>
    </row>
    <row r="2110" spans="38:38">
      <c r="AL2110" s="30"/>
    </row>
    <row r="2111" spans="38:38">
      <c r="AL2111" s="30"/>
    </row>
    <row r="2112" spans="38:38">
      <c r="AL2112" s="30"/>
    </row>
    <row r="2113" spans="38:38">
      <c r="AL2113" s="30"/>
    </row>
    <row r="2114" spans="38:38">
      <c r="AL2114" s="30"/>
    </row>
    <row r="2115" spans="38:38">
      <c r="AL2115" s="30"/>
    </row>
    <row r="2116" spans="38:38">
      <c r="AL2116" s="30"/>
    </row>
    <row r="2117" spans="38:38">
      <c r="AL2117" s="30"/>
    </row>
    <row r="2118" spans="38:38">
      <c r="AL2118" s="30"/>
    </row>
    <row r="2119" spans="38:38">
      <c r="AL2119" s="30"/>
    </row>
    <row r="2120" spans="38:38">
      <c r="AL2120" s="30"/>
    </row>
    <row r="2121" spans="38:38">
      <c r="AL2121" s="30"/>
    </row>
    <row r="2122" spans="38:38">
      <c r="AL2122" s="30"/>
    </row>
    <row r="2123" spans="38:38">
      <c r="AL2123" s="30"/>
    </row>
    <row r="2124" spans="38:38">
      <c r="AL2124" s="30"/>
    </row>
    <row r="2125" spans="38:38">
      <c r="AL2125" s="30"/>
    </row>
    <row r="2126" spans="38:38">
      <c r="AL2126" s="30"/>
    </row>
    <row r="2127" spans="38:38">
      <c r="AL2127" s="30"/>
    </row>
    <row r="2128" spans="38:38">
      <c r="AL2128" s="30"/>
    </row>
    <row r="2129" spans="38:38">
      <c r="AL2129" s="30"/>
    </row>
    <row r="2130" spans="38:38">
      <c r="AL2130" s="30"/>
    </row>
    <row r="2131" spans="38:38">
      <c r="AL2131" s="30"/>
    </row>
    <row r="2132" spans="38:38">
      <c r="AL2132" s="30"/>
    </row>
    <row r="2133" spans="38:38">
      <c r="AL2133" s="30"/>
    </row>
    <row r="2134" spans="38:38">
      <c r="AL2134" s="30"/>
    </row>
    <row r="2135" spans="38:38">
      <c r="AL2135" s="30"/>
    </row>
    <row r="2136" spans="38:38">
      <c r="AL2136" s="30"/>
    </row>
    <row r="2137" spans="38:38">
      <c r="AL2137" s="30"/>
    </row>
    <row r="2138" spans="38:38">
      <c r="AL2138" s="30"/>
    </row>
    <row r="2139" spans="38:38">
      <c r="AL2139" s="30"/>
    </row>
    <row r="2140" spans="38:38">
      <c r="AL2140" s="30"/>
    </row>
    <row r="2141" spans="38:38">
      <c r="AL2141" s="30"/>
    </row>
    <row r="2142" spans="38:38">
      <c r="AL2142" s="30"/>
    </row>
    <row r="2143" spans="38:38">
      <c r="AL2143" s="30"/>
    </row>
    <row r="2144" spans="38:38">
      <c r="AL2144" s="30"/>
    </row>
    <row r="2145" spans="38:38">
      <c r="AL2145" s="30"/>
    </row>
    <row r="2146" spans="38:38">
      <c r="AL2146" s="30"/>
    </row>
    <row r="2147" spans="38:38">
      <c r="AL2147" s="30"/>
    </row>
    <row r="2148" spans="38:38">
      <c r="AL2148" s="30"/>
    </row>
    <row r="2149" spans="38:38">
      <c r="AL2149" s="30"/>
    </row>
    <row r="2150" spans="38:38">
      <c r="AL2150" s="30"/>
    </row>
    <row r="2151" spans="38:38">
      <c r="AL2151" s="30"/>
    </row>
    <row r="2152" spans="38:38">
      <c r="AL2152" s="30"/>
    </row>
    <row r="2153" spans="38:38">
      <c r="AL2153" s="30"/>
    </row>
    <row r="2154" spans="38:38">
      <c r="AL2154" s="30"/>
    </row>
    <row r="2155" spans="38:38">
      <c r="AL2155" s="30"/>
    </row>
    <row r="2156" spans="38:38">
      <c r="AL2156" s="30"/>
    </row>
    <row r="2157" spans="38:38">
      <c r="AL2157" s="30"/>
    </row>
    <row r="2158" spans="38:38">
      <c r="AL2158" s="30"/>
    </row>
    <row r="2159" spans="38:38">
      <c r="AL2159" s="30"/>
    </row>
    <row r="2160" spans="38:38">
      <c r="AL2160" s="30"/>
    </row>
    <row r="2161" spans="38:38">
      <c r="AL2161" s="30"/>
    </row>
    <row r="2162" spans="38:38">
      <c r="AL2162" s="30"/>
    </row>
    <row r="2163" spans="38:38">
      <c r="AL2163" s="30"/>
    </row>
    <row r="2164" spans="38:38">
      <c r="AL2164" s="30"/>
    </row>
    <row r="2165" spans="38:38">
      <c r="AL2165" s="30"/>
    </row>
    <row r="2166" spans="38:38">
      <c r="AL2166" s="30"/>
    </row>
    <row r="2167" spans="38:38">
      <c r="AL2167" s="30"/>
    </row>
    <row r="2168" spans="38:38">
      <c r="AL2168" s="30"/>
    </row>
    <row r="2169" spans="38:38">
      <c r="AL2169" s="30"/>
    </row>
    <row r="2170" spans="38:38">
      <c r="AL2170" s="30"/>
    </row>
    <row r="2171" spans="38:38">
      <c r="AL2171" s="30"/>
    </row>
    <row r="2172" spans="38:38">
      <c r="AL2172" s="30"/>
    </row>
    <row r="2173" spans="38:38">
      <c r="AL2173" s="30"/>
    </row>
    <row r="2174" spans="38:38">
      <c r="AL2174" s="30"/>
    </row>
    <row r="2175" spans="38:38">
      <c r="AL2175" s="30"/>
    </row>
    <row r="2176" spans="38:38">
      <c r="AL2176" s="30"/>
    </row>
    <row r="2177" spans="38:38">
      <c r="AL2177" s="30"/>
    </row>
    <row r="2178" spans="38:38">
      <c r="AL2178" s="30"/>
    </row>
    <row r="2179" spans="38:38">
      <c r="AL2179" s="30"/>
    </row>
    <row r="2180" spans="38:38">
      <c r="AL2180" s="30"/>
    </row>
    <row r="2181" spans="38:38">
      <c r="AL2181" s="30"/>
    </row>
    <row r="2182" spans="38:38">
      <c r="AL2182" s="30"/>
    </row>
    <row r="2183" spans="38:38">
      <c r="AL2183" s="30"/>
    </row>
    <row r="2184" spans="38:38">
      <c r="AL2184" s="30"/>
    </row>
    <row r="2185" spans="38:38">
      <c r="AL2185" s="30"/>
    </row>
    <row r="2186" spans="38:38">
      <c r="AL2186" s="30"/>
    </row>
    <row r="2187" spans="38:38">
      <c r="AL2187" s="30"/>
    </row>
    <row r="2188" spans="38:38">
      <c r="AL2188" s="30"/>
    </row>
    <row r="2189" spans="38:38">
      <c r="AL2189" s="30"/>
    </row>
    <row r="2190" spans="38:38">
      <c r="AL2190" s="30"/>
    </row>
    <row r="2191" spans="38:38">
      <c r="AL2191" s="30"/>
    </row>
    <row r="2192" spans="38:38">
      <c r="AL2192" s="30"/>
    </row>
    <row r="2193" spans="38:38">
      <c r="AL2193" s="30"/>
    </row>
    <row r="2194" spans="38:38">
      <c r="AL2194" s="30"/>
    </row>
    <row r="2195" spans="38:38">
      <c r="AL2195" s="30"/>
    </row>
    <row r="2196" spans="38:38">
      <c r="AL2196" s="30"/>
    </row>
    <row r="2197" spans="38:38">
      <c r="AL2197" s="30"/>
    </row>
    <row r="2198" spans="38:38">
      <c r="AL2198" s="30"/>
    </row>
    <row r="2199" spans="38:38">
      <c r="AL2199" s="30"/>
    </row>
    <row r="2200" spans="38:38">
      <c r="AL2200" s="30"/>
    </row>
    <row r="2201" spans="38:38">
      <c r="AL2201" s="30"/>
    </row>
    <row r="2202" spans="38:38">
      <c r="AL2202" s="30"/>
    </row>
    <row r="2203" spans="38:38">
      <c r="AL2203" s="30"/>
    </row>
    <row r="2204" spans="38:38">
      <c r="AL2204" s="30"/>
    </row>
    <row r="2205" spans="38:38">
      <c r="AL2205" s="30"/>
    </row>
    <row r="2206" spans="38:38">
      <c r="AL2206" s="30"/>
    </row>
    <row r="2207" spans="38:38">
      <c r="AL2207" s="30"/>
    </row>
    <row r="2208" spans="38:38">
      <c r="AL2208" s="30"/>
    </row>
    <row r="2209" spans="38:38">
      <c r="AL2209" s="30"/>
    </row>
    <row r="2210" spans="38:38">
      <c r="AL2210" s="30"/>
    </row>
    <row r="2211" spans="38:38">
      <c r="AL2211" s="30"/>
    </row>
    <row r="2212" spans="38:38">
      <c r="AL2212" s="30"/>
    </row>
    <row r="2213" spans="38:38">
      <c r="AL2213" s="30"/>
    </row>
    <row r="2214" spans="38:38">
      <c r="AL2214" s="30"/>
    </row>
    <row r="2215" spans="38:38">
      <c r="AL2215" s="30"/>
    </row>
    <row r="2216" spans="38:38">
      <c r="AL2216" s="30"/>
    </row>
    <row r="2217" spans="38:38">
      <c r="AL2217" s="30"/>
    </row>
    <row r="2218" spans="38:38">
      <c r="AL2218" s="30"/>
    </row>
    <row r="2219" spans="38:38">
      <c r="AL2219" s="30"/>
    </row>
    <row r="2220" spans="38:38">
      <c r="AL2220" s="30"/>
    </row>
    <row r="2221" spans="38:38">
      <c r="AL2221" s="30"/>
    </row>
    <row r="2222" spans="38:38">
      <c r="AL2222" s="30"/>
    </row>
    <row r="2223" spans="38:38">
      <c r="AL2223" s="30"/>
    </row>
    <row r="2224" spans="38:38">
      <c r="AL2224" s="30"/>
    </row>
    <row r="2225" spans="38:38">
      <c r="AL2225" s="30"/>
    </row>
    <row r="2226" spans="38:38">
      <c r="AL2226" s="30"/>
    </row>
    <row r="2227" spans="38:38">
      <c r="AL2227" s="30"/>
    </row>
    <row r="2228" spans="38:38">
      <c r="AL2228" s="30"/>
    </row>
    <row r="2229" spans="38:38">
      <c r="AL2229" s="30"/>
    </row>
    <row r="2230" spans="38:38">
      <c r="AL2230" s="30"/>
    </row>
    <row r="2231" spans="38:38">
      <c r="AL2231" s="30"/>
    </row>
    <row r="2232" spans="38:38">
      <c r="AL2232" s="30"/>
    </row>
    <row r="2233" spans="38:38">
      <c r="AL2233" s="30"/>
    </row>
    <row r="2234" spans="38:38">
      <c r="AL2234" s="30"/>
    </row>
    <row r="2235" spans="38:38">
      <c r="AL2235" s="30"/>
    </row>
    <row r="2236" spans="38:38">
      <c r="AL2236" s="30"/>
    </row>
    <row r="2237" spans="38:38">
      <c r="AL2237" s="30"/>
    </row>
    <row r="2238" spans="38:38">
      <c r="AL2238" s="30"/>
    </row>
    <row r="2239" spans="38:38">
      <c r="AL2239" s="30"/>
    </row>
    <row r="2240" spans="38:38">
      <c r="AL2240" s="30"/>
    </row>
    <row r="2241" spans="38:38">
      <c r="AL2241" s="30"/>
    </row>
    <row r="2242" spans="38:38">
      <c r="AL2242" s="30"/>
    </row>
    <row r="2243" spans="38:38">
      <c r="AL2243" s="30"/>
    </row>
    <row r="2244" spans="38:38">
      <c r="AL2244" s="30"/>
    </row>
    <row r="2245" spans="38:38">
      <c r="AL2245" s="30"/>
    </row>
    <row r="2246" spans="38:38">
      <c r="AL2246" s="30"/>
    </row>
    <row r="2247" spans="38:38">
      <c r="AL2247" s="30"/>
    </row>
    <row r="2248" spans="38:38">
      <c r="AL2248" s="30"/>
    </row>
    <row r="2249" spans="38:38">
      <c r="AL2249" s="30"/>
    </row>
    <row r="2250" spans="38:38">
      <c r="AL2250" s="30"/>
    </row>
    <row r="2251" spans="38:38">
      <c r="AL2251" s="30"/>
    </row>
    <row r="2252" spans="38:38">
      <c r="AL2252" s="30"/>
    </row>
    <row r="2253" spans="38:38">
      <c r="AL2253" s="30"/>
    </row>
    <row r="2254" spans="38:38">
      <c r="AL2254" s="30"/>
    </row>
    <row r="2255" spans="38:38">
      <c r="AL2255" s="30"/>
    </row>
    <row r="2256" spans="38:38">
      <c r="AL2256" s="30"/>
    </row>
    <row r="2257" spans="38:38">
      <c r="AL2257" s="30"/>
    </row>
    <row r="2258" spans="38:38">
      <c r="AL2258" s="30"/>
    </row>
    <row r="2259" spans="38:38">
      <c r="AL2259" s="30"/>
    </row>
    <row r="2260" spans="38:38">
      <c r="AL2260" s="30"/>
    </row>
    <row r="2261" spans="38:38">
      <c r="AL2261" s="30"/>
    </row>
    <row r="2262" spans="38:38">
      <c r="AL2262" s="30"/>
    </row>
    <row r="2263" spans="38:38">
      <c r="AL2263" s="30"/>
    </row>
    <row r="2264" spans="38:38">
      <c r="AL2264" s="30"/>
    </row>
    <row r="2265" spans="38:38">
      <c r="AL2265" s="30"/>
    </row>
    <row r="2266" spans="38:38">
      <c r="AL2266" s="30"/>
    </row>
    <row r="2267" spans="38:38">
      <c r="AL2267" s="30"/>
    </row>
    <row r="2268" spans="38:38">
      <c r="AL2268" s="30"/>
    </row>
    <row r="2269" spans="38:38">
      <c r="AL2269" s="30"/>
    </row>
    <row r="2270" spans="38:38">
      <c r="AL2270" s="30"/>
    </row>
    <row r="2271" spans="38:38">
      <c r="AL2271" s="30"/>
    </row>
    <row r="2272" spans="38:38">
      <c r="AL2272" s="30"/>
    </row>
    <row r="2273" spans="38:38">
      <c r="AL2273" s="30"/>
    </row>
    <row r="2274" spans="38:38">
      <c r="AL2274" s="30"/>
    </row>
    <row r="2275" spans="38:38">
      <c r="AL2275" s="30"/>
    </row>
    <row r="2276" spans="38:38">
      <c r="AL2276" s="30"/>
    </row>
    <row r="2277" spans="38:38">
      <c r="AL2277" s="30"/>
    </row>
    <row r="2278" spans="38:38">
      <c r="AL2278" s="30"/>
    </row>
    <row r="2279" spans="38:38">
      <c r="AL2279" s="30"/>
    </row>
    <row r="2280" spans="38:38">
      <c r="AL2280" s="30"/>
    </row>
    <row r="2281" spans="38:38">
      <c r="AL2281" s="30"/>
    </row>
    <row r="2282" spans="38:38">
      <c r="AL2282" s="30"/>
    </row>
    <row r="2283" spans="38:38">
      <c r="AL2283" s="30"/>
    </row>
    <row r="2284" spans="38:38">
      <c r="AL2284" s="30"/>
    </row>
    <row r="2285" spans="38:38">
      <c r="AL2285" s="30"/>
    </row>
    <row r="2286" spans="38:38">
      <c r="AL2286" s="30"/>
    </row>
    <row r="2287" spans="38:38">
      <c r="AL2287" s="30"/>
    </row>
    <row r="2288" spans="38:38">
      <c r="AL2288" s="30"/>
    </row>
    <row r="2289" spans="38:38">
      <c r="AL2289" s="30"/>
    </row>
    <row r="2290" spans="38:38">
      <c r="AL2290" s="30"/>
    </row>
    <row r="2291" spans="38:38">
      <c r="AL2291" s="30"/>
    </row>
    <row r="2292" spans="38:38">
      <c r="AL2292" s="30"/>
    </row>
    <row r="2293" spans="38:38">
      <c r="AL2293" s="30"/>
    </row>
    <row r="2294" spans="38:38">
      <c r="AL2294" s="30"/>
    </row>
    <row r="2295" spans="38:38">
      <c r="AL2295" s="30"/>
    </row>
    <row r="2296" spans="38:38">
      <c r="AL2296" s="30"/>
    </row>
    <row r="2297" spans="38:38">
      <c r="AL2297" s="30"/>
    </row>
    <row r="2298" spans="38:38">
      <c r="AL2298" s="30"/>
    </row>
    <row r="2299" spans="38:38">
      <c r="AL2299" s="30"/>
    </row>
    <row r="2300" spans="38:38">
      <c r="AL2300" s="30"/>
    </row>
    <row r="2301" spans="38:38">
      <c r="AL2301" s="30"/>
    </row>
    <row r="2302" spans="38:38">
      <c r="AL2302" s="30"/>
    </row>
    <row r="2303" spans="38:38">
      <c r="AL2303" s="30"/>
    </row>
    <row r="2304" spans="38:38">
      <c r="AL2304" s="30"/>
    </row>
    <row r="2305" spans="38:38">
      <c r="AL2305" s="30"/>
    </row>
    <row r="2306" spans="38:38">
      <c r="AL2306" s="30"/>
    </row>
    <row r="2307" spans="38:38">
      <c r="AL2307" s="30"/>
    </row>
    <row r="2308" spans="38:38">
      <c r="AL2308" s="30"/>
    </row>
    <row r="2309" spans="38:38">
      <c r="AL2309" s="30"/>
    </row>
    <row r="2310" spans="38:38">
      <c r="AL2310" s="30"/>
    </row>
    <row r="2311" spans="38:38">
      <c r="AL2311" s="30"/>
    </row>
    <row r="2312" spans="38:38">
      <c r="AL2312" s="30"/>
    </row>
    <row r="2313" spans="38:38">
      <c r="AL2313" s="30"/>
    </row>
    <row r="2314" spans="38:38">
      <c r="AL2314" s="30"/>
    </row>
    <row r="2315" spans="38:38">
      <c r="AL2315" s="30"/>
    </row>
    <row r="2316" spans="38:38">
      <c r="AL2316" s="30"/>
    </row>
    <row r="2317" spans="38:38">
      <c r="AL2317" s="30"/>
    </row>
    <row r="2318" spans="38:38">
      <c r="AL2318" s="30"/>
    </row>
    <row r="2319" spans="38:38">
      <c r="AL2319" s="30"/>
    </row>
    <row r="2320" spans="38:38">
      <c r="AL2320" s="30"/>
    </row>
    <row r="2321" spans="38:38">
      <c r="AL2321" s="30"/>
    </row>
    <row r="2322" spans="38:38">
      <c r="AL2322" s="30"/>
    </row>
    <row r="2323" spans="38:38">
      <c r="AL2323" s="30"/>
    </row>
    <row r="2324" spans="38:38">
      <c r="AL2324" s="30"/>
    </row>
    <row r="2325" spans="38:38">
      <c r="AL2325" s="30"/>
    </row>
    <row r="2326" spans="38:38">
      <c r="AL2326" s="30"/>
    </row>
    <row r="2327" spans="38:38">
      <c r="AL2327" s="30"/>
    </row>
    <row r="2328" spans="38:38">
      <c r="AL2328" s="30"/>
    </row>
    <row r="2329" spans="38:38">
      <c r="AL2329" s="30"/>
    </row>
    <row r="2330" spans="38:38">
      <c r="AL2330" s="30"/>
    </row>
    <row r="2331" spans="38:38">
      <c r="AL2331" s="30"/>
    </row>
    <row r="2332" spans="38:38">
      <c r="AL2332" s="30"/>
    </row>
    <row r="2333" spans="38:38">
      <c r="AL2333" s="30"/>
    </row>
    <row r="2334" spans="38:38">
      <c r="AL2334" s="30"/>
    </row>
    <row r="2335" spans="38:38">
      <c r="AL2335" s="30"/>
    </row>
    <row r="2336" spans="38:38">
      <c r="AL2336" s="30"/>
    </row>
    <row r="2337" spans="38:38">
      <c r="AL2337" s="30"/>
    </row>
    <row r="2338" spans="38:38">
      <c r="AL2338" s="30"/>
    </row>
    <row r="2339" spans="38:38">
      <c r="AL2339" s="30"/>
    </row>
    <row r="2340" spans="38:38">
      <c r="AL2340" s="30"/>
    </row>
    <row r="2341" spans="38:38">
      <c r="AL2341" s="30"/>
    </row>
    <row r="2342" spans="38:38">
      <c r="AL2342" s="30"/>
    </row>
    <row r="2343" spans="38:38">
      <c r="AL2343" s="30"/>
    </row>
    <row r="2344" spans="38:38">
      <c r="AL2344" s="30"/>
    </row>
    <row r="2345" spans="38:38">
      <c r="AL2345" s="30"/>
    </row>
    <row r="2346" spans="38:38">
      <c r="AL2346" s="30"/>
    </row>
    <row r="2347" spans="38:38">
      <c r="AL2347" s="30"/>
    </row>
    <row r="2348" spans="38:38">
      <c r="AL2348" s="30"/>
    </row>
    <row r="2349" spans="38:38">
      <c r="AL2349" s="30"/>
    </row>
    <row r="2350" spans="38:38">
      <c r="AL2350" s="30"/>
    </row>
    <row r="2351" spans="38:38">
      <c r="AL2351" s="30"/>
    </row>
    <row r="2352" spans="38:38">
      <c r="AL2352" s="30"/>
    </row>
    <row r="2353" spans="38:38">
      <c r="AL2353" s="30"/>
    </row>
    <row r="2354" spans="38:38">
      <c r="AL2354" s="30"/>
    </row>
    <row r="2355" spans="38:38">
      <c r="AL2355" s="30"/>
    </row>
    <row r="2356" spans="38:38">
      <c r="AL2356" s="30"/>
    </row>
    <row r="2357" spans="38:38">
      <c r="AL2357" s="30"/>
    </row>
    <row r="2358" spans="38:38">
      <c r="AL2358" s="30"/>
    </row>
    <row r="2359" spans="38:38">
      <c r="AL2359" s="30"/>
    </row>
    <row r="2360" spans="38:38">
      <c r="AL2360" s="30"/>
    </row>
    <row r="2361" spans="38:38">
      <c r="AL2361" s="30"/>
    </row>
    <row r="2362" spans="38:38">
      <c r="AL2362" s="30"/>
    </row>
    <row r="2363" spans="38:38">
      <c r="AL2363" s="30"/>
    </row>
    <row r="2364" spans="38:38">
      <c r="AL2364" s="30"/>
    </row>
    <row r="2365" spans="38:38">
      <c r="AL2365" s="30"/>
    </row>
    <row r="2366" spans="38:38">
      <c r="AL2366" s="30"/>
    </row>
    <row r="2367" spans="38:38">
      <c r="AL2367" s="30"/>
    </row>
    <row r="2368" spans="38:38">
      <c r="AL2368" s="30"/>
    </row>
    <row r="2369" spans="38:38">
      <c r="AL2369" s="30"/>
    </row>
    <row r="2370" spans="38:38">
      <c r="AL2370" s="30"/>
    </row>
    <row r="2371" spans="38:38">
      <c r="AL2371" s="30"/>
    </row>
    <row r="2372" spans="38:38">
      <c r="AL2372" s="30"/>
    </row>
    <row r="2373" spans="38:38">
      <c r="AL2373" s="30"/>
    </row>
    <row r="2374" spans="38:38">
      <c r="AL2374" s="30"/>
    </row>
    <row r="2375" spans="38:38">
      <c r="AL2375" s="30"/>
    </row>
    <row r="2376" spans="38:38">
      <c r="AL2376" s="30"/>
    </row>
    <row r="2377" spans="38:38">
      <c r="AL2377" s="30"/>
    </row>
    <row r="2378" spans="38:38">
      <c r="AL2378" s="30"/>
    </row>
    <row r="2379" spans="38:38">
      <c r="AL2379" s="30"/>
    </row>
    <row r="2380" spans="38:38">
      <c r="AL2380" s="30"/>
    </row>
    <row r="2381" spans="38:38">
      <c r="AL2381" s="30"/>
    </row>
    <row r="2382" spans="38:38">
      <c r="AL2382" s="30"/>
    </row>
    <row r="2383" spans="38:38">
      <c r="AL2383" s="30"/>
    </row>
    <row r="2384" spans="38:38">
      <c r="AL2384" s="30"/>
    </row>
    <row r="2385" spans="38:38">
      <c r="AL2385" s="30"/>
    </row>
    <row r="2386" spans="38:38">
      <c r="AL2386" s="30"/>
    </row>
    <row r="2387" spans="38:38">
      <c r="AL2387" s="30"/>
    </row>
    <row r="2388" spans="38:38">
      <c r="AL2388" s="30"/>
    </row>
    <row r="2389" spans="38:38">
      <c r="AL2389" s="30"/>
    </row>
    <row r="2390" spans="38:38">
      <c r="AL2390" s="30"/>
    </row>
    <row r="2391" spans="38:38">
      <c r="AL2391" s="30"/>
    </row>
    <row r="2392" spans="38:38">
      <c r="AL2392" s="30"/>
    </row>
    <row r="2393" spans="38:38">
      <c r="AL2393" s="30"/>
    </row>
    <row r="2394" spans="38:38">
      <c r="AL2394" s="30"/>
    </row>
    <row r="2395" spans="38:38">
      <c r="AL2395" s="30"/>
    </row>
    <row r="2396" spans="38:38">
      <c r="AL2396" s="30"/>
    </row>
    <row r="2397" spans="38:38">
      <c r="AL2397" s="30"/>
    </row>
    <row r="2398" spans="38:38">
      <c r="AL2398" s="30"/>
    </row>
    <row r="2399" spans="38:38">
      <c r="AL2399" s="30"/>
    </row>
    <row r="2400" spans="38:38">
      <c r="AL2400" s="30"/>
    </row>
    <row r="2401" spans="38:38">
      <c r="AL2401" s="30"/>
    </row>
    <row r="2402" spans="38:38">
      <c r="AL2402" s="30"/>
    </row>
    <row r="2403" spans="38:38">
      <c r="AL2403" s="30"/>
    </row>
    <row r="2404" spans="38:38">
      <c r="AL2404" s="30"/>
    </row>
    <row r="2405" spans="38:38">
      <c r="AL2405" s="30"/>
    </row>
    <row r="2406" spans="38:38">
      <c r="AL2406" s="30"/>
    </row>
    <row r="2407" spans="38:38">
      <c r="AL2407" s="30"/>
    </row>
    <row r="2408" spans="38:38">
      <c r="AL2408" s="30"/>
    </row>
    <row r="2409" spans="38:38">
      <c r="AL2409" s="30"/>
    </row>
    <row r="2410" spans="38:38">
      <c r="AL2410" s="30"/>
    </row>
    <row r="2411" spans="38:38">
      <c r="AL2411" s="30"/>
    </row>
    <row r="2412" spans="38:38">
      <c r="AL2412" s="30"/>
    </row>
    <row r="2413" spans="38:38">
      <c r="AL2413" s="30"/>
    </row>
    <row r="2414" spans="38:38">
      <c r="AL2414" s="30"/>
    </row>
    <row r="2415" spans="38:38">
      <c r="AL2415" s="30"/>
    </row>
    <row r="2416" spans="38:38">
      <c r="AL2416" s="30"/>
    </row>
    <row r="2417" spans="38:38">
      <c r="AL2417" s="30"/>
    </row>
    <row r="2418" spans="38:38">
      <c r="AL2418" s="30"/>
    </row>
    <row r="2419" spans="38:38">
      <c r="AL2419" s="30"/>
    </row>
    <row r="2420" spans="38:38">
      <c r="AL2420" s="30"/>
    </row>
    <row r="2421" spans="38:38">
      <c r="AL2421" s="30"/>
    </row>
    <row r="2422" spans="38:38">
      <c r="AL2422" s="30"/>
    </row>
    <row r="2423" spans="38:38">
      <c r="AL2423" s="30"/>
    </row>
    <row r="2424" spans="38:38">
      <c r="AL2424" s="30"/>
    </row>
    <row r="2425" spans="38:38">
      <c r="AL2425" s="30"/>
    </row>
    <row r="2426" spans="38:38">
      <c r="AL2426" s="30"/>
    </row>
    <row r="2427" spans="38:38">
      <c r="AL2427" s="30"/>
    </row>
    <row r="2428" spans="38:38">
      <c r="AL2428" s="30"/>
    </row>
    <row r="2429" spans="38:38">
      <c r="AL2429" s="30"/>
    </row>
    <row r="2430" spans="38:38">
      <c r="AL2430" s="30"/>
    </row>
    <row r="2431" spans="38:38">
      <c r="AL2431" s="30"/>
    </row>
    <row r="2432" spans="38:38">
      <c r="AL2432" s="30"/>
    </row>
    <row r="2433" spans="38:38">
      <c r="AL2433" s="30"/>
    </row>
    <row r="2434" spans="38:38">
      <c r="AL2434" s="30"/>
    </row>
    <row r="2435" spans="38:38">
      <c r="AL2435" s="30"/>
    </row>
    <row r="2436" spans="38:38">
      <c r="AL2436" s="30"/>
    </row>
    <row r="2437" spans="38:38">
      <c r="AL2437" s="30"/>
    </row>
    <row r="2438" spans="38:38">
      <c r="AL2438" s="30"/>
    </row>
    <row r="2439" spans="38:38">
      <c r="AL2439" s="30"/>
    </row>
    <row r="2440" spans="38:38">
      <c r="AL2440" s="30"/>
    </row>
    <row r="2441" spans="38:38">
      <c r="AL2441" s="30"/>
    </row>
    <row r="2442" spans="38:38">
      <c r="AL2442" s="30"/>
    </row>
    <row r="2443" spans="38:38">
      <c r="AL2443" s="30"/>
    </row>
    <row r="2444" spans="38:38">
      <c r="AL2444" s="30"/>
    </row>
    <row r="2445" spans="38:38">
      <c r="AL2445" s="30"/>
    </row>
    <row r="2446" spans="38:38">
      <c r="AL2446" s="30"/>
    </row>
    <row r="2447" spans="38:38">
      <c r="AL2447" s="30"/>
    </row>
    <row r="2448" spans="38:38">
      <c r="AL2448" s="30"/>
    </row>
    <row r="2449" spans="38:38">
      <c r="AL2449" s="30"/>
    </row>
    <row r="2450" spans="38:38">
      <c r="AL2450" s="30"/>
    </row>
    <row r="2451" spans="38:38">
      <c r="AL2451" s="30"/>
    </row>
    <row r="2452" spans="38:38">
      <c r="AL2452" s="30"/>
    </row>
    <row r="2453" spans="38:38">
      <c r="AL2453" s="30"/>
    </row>
    <row r="2454" spans="38:38">
      <c r="AL2454" s="30"/>
    </row>
    <row r="2455" spans="38:38">
      <c r="AL2455" s="30"/>
    </row>
    <row r="2456" spans="38:38">
      <c r="AL2456" s="30"/>
    </row>
    <row r="2457" spans="38:38">
      <c r="AL2457" s="30"/>
    </row>
    <row r="2458" spans="38:38">
      <c r="AL2458" s="30"/>
    </row>
    <row r="2459" spans="38:38">
      <c r="AL2459" s="30"/>
    </row>
    <row r="2460" spans="38:38">
      <c r="AL2460" s="30"/>
    </row>
    <row r="2461" spans="38:38">
      <c r="AL2461" s="30"/>
    </row>
    <row r="2462" spans="38:38">
      <c r="AL2462" s="30"/>
    </row>
    <row r="2463" spans="38:38">
      <c r="AL2463" s="30"/>
    </row>
    <row r="2464" spans="38:38">
      <c r="AL2464" s="30"/>
    </row>
    <row r="2465" spans="38:38">
      <c r="AL2465" s="30"/>
    </row>
    <row r="2466" spans="38:38">
      <c r="AL2466" s="30"/>
    </row>
    <row r="2467" spans="38:38">
      <c r="AL2467" s="30"/>
    </row>
    <row r="2468" spans="38:38">
      <c r="AL2468" s="30"/>
    </row>
    <row r="2469" spans="38:38">
      <c r="AL2469" s="30"/>
    </row>
    <row r="2470" spans="38:38">
      <c r="AL2470" s="30"/>
    </row>
    <row r="2471" spans="38:38">
      <c r="AL2471" s="30"/>
    </row>
    <row r="2472" spans="38:38">
      <c r="AL2472" s="30"/>
    </row>
    <row r="2473" spans="38:38">
      <c r="AL2473" s="30"/>
    </row>
    <row r="2474" spans="38:38">
      <c r="AL2474" s="30"/>
    </row>
    <row r="2475" spans="38:38">
      <c r="AL2475" s="30"/>
    </row>
    <row r="2476" spans="38:38">
      <c r="AL2476" s="30"/>
    </row>
    <row r="2477" spans="38:38">
      <c r="AL2477" s="30"/>
    </row>
    <row r="2478" spans="38:38">
      <c r="AL2478" s="30"/>
    </row>
    <row r="2479" spans="38:38">
      <c r="AL2479" s="30"/>
    </row>
    <row r="2480" spans="38:38">
      <c r="AL2480" s="30"/>
    </row>
    <row r="2481" spans="38:38">
      <c r="AL2481" s="30"/>
    </row>
    <row r="2482" spans="38:38">
      <c r="AL2482" s="30"/>
    </row>
    <row r="2483" spans="38:38">
      <c r="AL2483" s="30"/>
    </row>
    <row r="2484" spans="38:38">
      <c r="AL2484" s="30"/>
    </row>
    <row r="2485" spans="38:38">
      <c r="AL2485" s="30"/>
    </row>
    <row r="2486" spans="38:38">
      <c r="AL2486" s="30"/>
    </row>
    <row r="2487" spans="38:38">
      <c r="AL2487" s="30"/>
    </row>
    <row r="2488" spans="38:38">
      <c r="AL2488" s="30"/>
    </row>
    <row r="2489" spans="38:38">
      <c r="AL2489" s="30"/>
    </row>
    <row r="2490" spans="38:38">
      <c r="AL2490" s="30"/>
    </row>
    <row r="2491" spans="38:38">
      <c r="AL2491" s="30"/>
    </row>
    <row r="2492" spans="38:38">
      <c r="AL2492" s="30"/>
    </row>
    <row r="2493" spans="38:38">
      <c r="AL2493" s="30"/>
    </row>
    <row r="2494" spans="38:38">
      <c r="AL2494" s="30"/>
    </row>
    <row r="2495" spans="38:38">
      <c r="AL2495" s="30"/>
    </row>
    <row r="2496" spans="38:38">
      <c r="AL2496" s="30"/>
    </row>
    <row r="2497" spans="38:38">
      <c r="AL2497" s="30"/>
    </row>
    <row r="2498" spans="38:38">
      <c r="AL2498" s="30"/>
    </row>
    <row r="2499" spans="38:38">
      <c r="AL2499" s="30"/>
    </row>
    <row r="2500" spans="38:38">
      <c r="AL2500" s="30"/>
    </row>
    <row r="2501" spans="38:38">
      <c r="AL2501" s="30"/>
    </row>
    <row r="2502" spans="38:38">
      <c r="AL2502" s="30"/>
    </row>
    <row r="2503" spans="38:38">
      <c r="AL2503" s="30"/>
    </row>
    <row r="2504" spans="38:38">
      <c r="AL2504" s="30"/>
    </row>
    <row r="2505" spans="38:38">
      <c r="AL2505" s="30"/>
    </row>
    <row r="2506" spans="38:38">
      <c r="AL2506" s="30"/>
    </row>
    <row r="2507" spans="38:38">
      <c r="AL2507" s="30"/>
    </row>
    <row r="2508" spans="38:38">
      <c r="AL2508" s="30"/>
    </row>
    <row r="2509" spans="38:38">
      <c r="AL2509" s="30"/>
    </row>
    <row r="2510" spans="38:38">
      <c r="AL2510" s="30"/>
    </row>
    <row r="2511" spans="38:38">
      <c r="AL2511" s="30"/>
    </row>
    <row r="2512" spans="38:38">
      <c r="AL2512" s="30"/>
    </row>
    <row r="2513" spans="38:38">
      <c r="AL2513" s="30"/>
    </row>
    <row r="2514" spans="38:38">
      <c r="AL2514" s="30"/>
    </row>
    <row r="2515" spans="38:38">
      <c r="AL2515" s="30"/>
    </row>
    <row r="2516" spans="38:38">
      <c r="AL2516" s="30"/>
    </row>
    <row r="2517" spans="38:38">
      <c r="AL2517" s="30"/>
    </row>
    <row r="2518" spans="38:38">
      <c r="AL2518" s="30"/>
    </row>
    <row r="2519" spans="38:38">
      <c r="AL2519" s="30"/>
    </row>
    <row r="2520" spans="38:38">
      <c r="AL2520" s="30"/>
    </row>
    <row r="2521" spans="38:38">
      <c r="AL2521" s="30"/>
    </row>
    <row r="2522" spans="38:38">
      <c r="AL2522" s="30"/>
    </row>
    <row r="2523" spans="38:38">
      <c r="AL2523" s="30"/>
    </row>
    <row r="2524" spans="38:38">
      <c r="AL2524" s="30"/>
    </row>
    <row r="2525" spans="38:38">
      <c r="AL2525" s="30"/>
    </row>
    <row r="2526" spans="38:38">
      <c r="AL2526" s="30"/>
    </row>
    <row r="2527" spans="38:38">
      <c r="AL2527" s="30"/>
    </row>
    <row r="2528" spans="38:38">
      <c r="AL2528" s="30"/>
    </row>
    <row r="2529" spans="38:38">
      <c r="AL2529" s="30"/>
    </row>
    <row r="2530" spans="38:38">
      <c r="AL2530" s="30"/>
    </row>
    <row r="2531" spans="38:38">
      <c r="AL2531" s="30"/>
    </row>
    <row r="2532" spans="38:38">
      <c r="AL2532" s="30"/>
    </row>
    <row r="2533" spans="38:38">
      <c r="AL2533" s="30"/>
    </row>
    <row r="2534" spans="38:38">
      <c r="AL2534" s="30"/>
    </row>
    <row r="2535" spans="38:38">
      <c r="AL2535" s="30"/>
    </row>
    <row r="2536" spans="38:38">
      <c r="AL2536" s="30"/>
    </row>
    <row r="2537" spans="38:38">
      <c r="AL2537" s="30"/>
    </row>
    <row r="2538" spans="38:38">
      <c r="AL2538" s="30"/>
    </row>
    <row r="2539" spans="38:38">
      <c r="AL2539" s="30"/>
    </row>
    <row r="2540" spans="38:38">
      <c r="AL2540" s="30"/>
    </row>
    <row r="2541" spans="38:38">
      <c r="AL2541" s="30"/>
    </row>
    <row r="2542" spans="38:38">
      <c r="AL2542" s="30"/>
    </row>
    <row r="2543" spans="38:38">
      <c r="AL2543" s="30"/>
    </row>
    <row r="2544" spans="38:38">
      <c r="AL2544" s="30"/>
    </row>
    <row r="2545" spans="38:38">
      <c r="AL2545" s="30"/>
    </row>
    <row r="2546" spans="38:38">
      <c r="AL2546" s="30"/>
    </row>
    <row r="2547" spans="38:38">
      <c r="AL2547" s="30"/>
    </row>
    <row r="2548" spans="38:38">
      <c r="AL2548" s="30"/>
    </row>
    <row r="2549" spans="38:38">
      <c r="AL2549" s="30"/>
    </row>
    <row r="2550" spans="38:38">
      <c r="AL2550" s="30"/>
    </row>
    <row r="2551" spans="38:38">
      <c r="AL2551" s="30"/>
    </row>
    <row r="2552" spans="38:38">
      <c r="AL2552" s="30"/>
    </row>
    <row r="2553" spans="38:38">
      <c r="AL2553" s="30"/>
    </row>
    <row r="2554" spans="38:38">
      <c r="AL2554" s="30"/>
    </row>
    <row r="2555" spans="38:38">
      <c r="AL2555" s="30"/>
    </row>
    <row r="2556" spans="38:38">
      <c r="AL2556" s="30"/>
    </row>
    <row r="2557" spans="38:38">
      <c r="AL2557" s="30"/>
    </row>
    <row r="2558" spans="38:38">
      <c r="AL2558" s="30"/>
    </row>
    <row r="2559" spans="38:38">
      <c r="AL2559" s="30"/>
    </row>
    <row r="2560" spans="38:38">
      <c r="AL2560" s="30"/>
    </row>
    <row r="2561" spans="38:38">
      <c r="AL2561" s="30"/>
    </row>
    <row r="2562" spans="38:38">
      <c r="AL2562" s="30"/>
    </row>
    <row r="2563" spans="38:38">
      <c r="AL2563" s="30"/>
    </row>
    <row r="2564" spans="38:38">
      <c r="AL2564" s="30"/>
    </row>
    <row r="2565" spans="38:38">
      <c r="AL2565" s="30"/>
    </row>
    <row r="2566" spans="38:38">
      <c r="AL2566" s="30"/>
    </row>
    <row r="2567" spans="38:38">
      <c r="AL2567" s="30"/>
    </row>
    <row r="2568" spans="38:38">
      <c r="AL2568" s="30"/>
    </row>
    <row r="2569" spans="38:38">
      <c r="AL2569" s="30"/>
    </row>
    <row r="2570" spans="38:38">
      <c r="AL2570" s="30"/>
    </row>
    <row r="2571" spans="38:38">
      <c r="AL2571" s="30"/>
    </row>
    <row r="2572" spans="38:38">
      <c r="AL2572" s="30"/>
    </row>
    <row r="2573" spans="38:38">
      <c r="AL2573" s="30"/>
    </row>
    <row r="2574" spans="38:38">
      <c r="AL2574" s="30"/>
    </row>
    <row r="2575" spans="38:38">
      <c r="AL2575" s="30"/>
    </row>
    <row r="2576" spans="38:38">
      <c r="AL2576" s="30"/>
    </row>
    <row r="2577" spans="38:38">
      <c r="AL2577" s="30"/>
    </row>
    <row r="2578" spans="38:38">
      <c r="AL2578" s="30"/>
    </row>
    <row r="2579" spans="38:38">
      <c r="AL2579" s="30"/>
    </row>
    <row r="2580" spans="38:38">
      <c r="AL2580" s="30"/>
    </row>
    <row r="2581" spans="38:38">
      <c r="AL2581" s="30"/>
    </row>
    <row r="2582" spans="38:38">
      <c r="AL2582" s="30"/>
    </row>
    <row r="2583" spans="38:38">
      <c r="AL2583" s="30"/>
    </row>
    <row r="2584" spans="38:38">
      <c r="AL2584" s="30"/>
    </row>
    <row r="2585" spans="38:38">
      <c r="AL2585" s="30"/>
    </row>
    <row r="2586" spans="38:38">
      <c r="AL2586" s="30"/>
    </row>
    <row r="2587" spans="38:38">
      <c r="AL2587" s="30"/>
    </row>
    <row r="2588" spans="38:38">
      <c r="AL2588" s="30"/>
    </row>
    <row r="2589" spans="38:38">
      <c r="AL2589" s="30"/>
    </row>
    <row r="2590" spans="38:38">
      <c r="AL2590" s="30"/>
    </row>
    <row r="2591" spans="38:38">
      <c r="AL2591" s="30"/>
    </row>
    <row r="2592" spans="38:38">
      <c r="AL2592" s="30"/>
    </row>
    <row r="2593" spans="38:38">
      <c r="AL2593" s="30"/>
    </row>
    <row r="2594" spans="38:38">
      <c r="AL2594" s="30"/>
    </row>
    <row r="2595" spans="38:38">
      <c r="AL2595" s="30"/>
    </row>
    <row r="2596" spans="38:38">
      <c r="AL2596" s="30"/>
    </row>
    <row r="2597" spans="38:38">
      <c r="AL2597" s="30"/>
    </row>
    <row r="2598" spans="38:38">
      <c r="AL2598" s="30"/>
    </row>
    <row r="2599" spans="38:38">
      <c r="AL2599" s="30"/>
    </row>
    <row r="2600" spans="38:38">
      <c r="AL2600" s="30"/>
    </row>
    <row r="2601" spans="38:38">
      <c r="AL2601" s="30"/>
    </row>
    <row r="2602" spans="38:38">
      <c r="AL2602" s="30"/>
    </row>
    <row r="2603" spans="38:38">
      <c r="AL2603" s="30"/>
    </row>
    <row r="2604" spans="38:38">
      <c r="AL2604" s="30"/>
    </row>
    <row r="2605" spans="38:38">
      <c r="AL2605" s="30"/>
    </row>
    <row r="2606" spans="38:38">
      <c r="AL2606" s="30"/>
    </row>
    <row r="2607" spans="38:38">
      <c r="AL2607" s="30"/>
    </row>
    <row r="2608" spans="38:38">
      <c r="AL2608" s="30"/>
    </row>
    <row r="2609" spans="38:38">
      <c r="AL2609" s="30"/>
    </row>
    <row r="2610" spans="38:38">
      <c r="AL2610" s="30"/>
    </row>
    <row r="2611" spans="38:38">
      <c r="AL2611" s="30"/>
    </row>
    <row r="2612" spans="38:38">
      <c r="AL2612" s="30"/>
    </row>
    <row r="2613" spans="38:38">
      <c r="AL2613" s="30"/>
    </row>
    <row r="2614" spans="38:38">
      <c r="AL2614" s="30"/>
    </row>
    <row r="2615" spans="38:38">
      <c r="AL2615" s="30"/>
    </row>
    <row r="2616" spans="38:38">
      <c r="AL2616" s="30"/>
    </row>
    <row r="2617" spans="38:38">
      <c r="AL2617" s="30"/>
    </row>
    <row r="2618" spans="38:38">
      <c r="AL2618" s="30"/>
    </row>
    <row r="2619" spans="38:38">
      <c r="AL2619" s="30"/>
    </row>
    <row r="2620" spans="38:38">
      <c r="AL2620" s="30"/>
    </row>
    <row r="2621" spans="38:38">
      <c r="AL2621" s="30"/>
    </row>
    <row r="2622" spans="38:38">
      <c r="AL2622" s="30"/>
    </row>
    <row r="2623" spans="38:38">
      <c r="AL2623" s="30"/>
    </row>
    <row r="2624" spans="38:38">
      <c r="AL2624" s="30"/>
    </row>
    <row r="2625" spans="38:38">
      <c r="AL2625" s="30"/>
    </row>
    <row r="2626" spans="38:38">
      <c r="AL2626" s="30"/>
    </row>
    <row r="2627" spans="38:38">
      <c r="AL2627" s="30"/>
    </row>
    <row r="2628" spans="38:38">
      <c r="AL2628" s="30"/>
    </row>
    <row r="2629" spans="38:38">
      <c r="AL2629" s="30"/>
    </row>
    <row r="2630" spans="38:38">
      <c r="AL2630" s="30"/>
    </row>
    <row r="2631" spans="38:38">
      <c r="AL2631" s="30"/>
    </row>
    <row r="2632" spans="38:38">
      <c r="AL2632" s="30"/>
    </row>
    <row r="2633" spans="38:38">
      <c r="AL2633" s="30"/>
    </row>
    <row r="2634" spans="38:38">
      <c r="AL2634" s="30"/>
    </row>
    <row r="2635" spans="38:38">
      <c r="AL2635" s="30"/>
    </row>
    <row r="2636" spans="38:38">
      <c r="AL2636" s="30"/>
    </row>
    <row r="2637" spans="38:38">
      <c r="AL2637" s="30"/>
    </row>
    <row r="2638" spans="38:38">
      <c r="AL2638" s="30"/>
    </row>
    <row r="2639" spans="38:38">
      <c r="AL2639" s="30"/>
    </row>
    <row r="2640" spans="38:38">
      <c r="AL2640" s="30"/>
    </row>
    <row r="2641" spans="38:38">
      <c r="AL2641" s="30"/>
    </row>
    <row r="2642" spans="38:38">
      <c r="AL2642" s="30"/>
    </row>
    <row r="2643" spans="38:38">
      <c r="AL2643" s="30"/>
    </row>
    <row r="2644" spans="38:38">
      <c r="AL2644" s="30"/>
    </row>
    <row r="2645" spans="38:38">
      <c r="AL2645" s="30"/>
    </row>
    <row r="2646" spans="38:38">
      <c r="AL2646" s="30"/>
    </row>
    <row r="2647" spans="38:38">
      <c r="AL2647" s="30"/>
    </row>
    <row r="2648" spans="38:38">
      <c r="AL2648" s="30"/>
    </row>
    <row r="2649" spans="38:38">
      <c r="AL2649" s="30"/>
    </row>
    <row r="2650" spans="38:38">
      <c r="AL2650" s="30"/>
    </row>
    <row r="2651" spans="38:38">
      <c r="AL2651" s="30"/>
    </row>
    <row r="2652" spans="38:38">
      <c r="AL2652" s="30"/>
    </row>
    <row r="2653" spans="38:38">
      <c r="AL2653" s="30"/>
    </row>
    <row r="2654" spans="38:38">
      <c r="AL2654" s="30"/>
    </row>
    <row r="2655" spans="38:38">
      <c r="AL2655" s="30"/>
    </row>
    <row r="2656" spans="38:38">
      <c r="AL2656" s="30"/>
    </row>
    <row r="2657" spans="38:38">
      <c r="AL2657" s="30"/>
    </row>
    <row r="2658" spans="38:38">
      <c r="AL2658" s="30"/>
    </row>
    <row r="2659" spans="38:38">
      <c r="AL2659" s="30"/>
    </row>
    <row r="2660" spans="38:38">
      <c r="AL2660" s="30"/>
    </row>
    <row r="2661" spans="38:38">
      <c r="AL2661" s="30"/>
    </row>
    <row r="2662" spans="38:38">
      <c r="AL2662" s="30"/>
    </row>
    <row r="2663" spans="38:38">
      <c r="AL2663" s="30"/>
    </row>
    <row r="2664" spans="38:38">
      <c r="AL2664" s="30"/>
    </row>
    <row r="2665" spans="38:38">
      <c r="AL2665" s="30"/>
    </row>
    <row r="2666" spans="38:38">
      <c r="AL2666" s="30"/>
    </row>
    <row r="2667" spans="38:38">
      <c r="AL2667" s="30"/>
    </row>
    <row r="2668" spans="38:38">
      <c r="AL2668" s="30"/>
    </row>
    <row r="2669" spans="38:38">
      <c r="AL2669" s="30"/>
    </row>
    <row r="2670" spans="38:38">
      <c r="AL2670" s="30"/>
    </row>
    <row r="2671" spans="38:38">
      <c r="AL2671" s="30"/>
    </row>
    <row r="2672" spans="38:38">
      <c r="AL2672" s="30"/>
    </row>
    <row r="2673" spans="38:38">
      <c r="AL2673" s="30"/>
    </row>
    <row r="2674" spans="38:38">
      <c r="AL2674" s="30"/>
    </row>
    <row r="2675" spans="38:38">
      <c r="AL2675" s="30"/>
    </row>
    <row r="2676" spans="38:38">
      <c r="AL2676" s="30"/>
    </row>
    <row r="2677" spans="38:38">
      <c r="AL2677" s="30"/>
    </row>
    <row r="2678" spans="38:38">
      <c r="AL2678" s="30"/>
    </row>
    <row r="2679" spans="38:38">
      <c r="AL2679" s="30"/>
    </row>
    <row r="2680" spans="38:38">
      <c r="AL2680" s="30"/>
    </row>
    <row r="2681" spans="38:38">
      <c r="AL2681" s="30"/>
    </row>
    <row r="2682" spans="38:38">
      <c r="AL2682" s="30"/>
    </row>
    <row r="2683" spans="38:38">
      <c r="AL2683" s="30"/>
    </row>
    <row r="2684" spans="38:38">
      <c r="AL2684" s="30"/>
    </row>
    <row r="2685" spans="38:38">
      <c r="AL2685" s="30"/>
    </row>
    <row r="2686" spans="38:38">
      <c r="AL2686" s="30"/>
    </row>
    <row r="2687" spans="38:38">
      <c r="AL2687" s="30"/>
    </row>
    <row r="2688" spans="38:38">
      <c r="AL2688" s="30"/>
    </row>
    <row r="2689" spans="38:38">
      <c r="AL2689" s="30"/>
    </row>
    <row r="2690" spans="38:38">
      <c r="AL2690" s="30"/>
    </row>
    <row r="2691" spans="38:38">
      <c r="AL2691" s="30"/>
    </row>
    <row r="2692" spans="38:38">
      <c r="AL2692" s="30"/>
    </row>
    <row r="2693" spans="38:38">
      <c r="AL2693" s="30"/>
    </row>
    <row r="2694" spans="38:38">
      <c r="AL2694" s="30"/>
    </row>
    <row r="2695" spans="38:38">
      <c r="AL2695" s="30"/>
    </row>
    <row r="2696" spans="38:38">
      <c r="AL2696" s="30"/>
    </row>
    <row r="2697" spans="38:38">
      <c r="AL2697" s="30"/>
    </row>
    <row r="2698" spans="38:38">
      <c r="AL2698" s="30"/>
    </row>
    <row r="2699" spans="38:38">
      <c r="AL2699" s="30"/>
    </row>
    <row r="2700" spans="38:38">
      <c r="AL2700" s="30"/>
    </row>
    <row r="2701" spans="38:38">
      <c r="AL2701" s="30"/>
    </row>
    <row r="2702" spans="38:38">
      <c r="AL2702" s="30"/>
    </row>
    <row r="2703" spans="38:38">
      <c r="AL2703" s="30"/>
    </row>
    <row r="2704" spans="38:38">
      <c r="AL2704" s="30"/>
    </row>
    <row r="2705" spans="38:38">
      <c r="AL2705" s="30"/>
    </row>
    <row r="2706" spans="38:38">
      <c r="AL2706" s="30"/>
    </row>
    <row r="2707" spans="38:38">
      <c r="AL2707" s="30"/>
    </row>
    <row r="2708" spans="38:38">
      <c r="AL2708" s="30"/>
    </row>
    <row r="2709" spans="38:38">
      <c r="AL2709" s="30"/>
    </row>
    <row r="2710" spans="38:38">
      <c r="AL2710" s="30"/>
    </row>
    <row r="2711" spans="38:38">
      <c r="AL2711" s="30"/>
    </row>
    <row r="2712" spans="38:38">
      <c r="AL2712" s="30"/>
    </row>
    <row r="2713" spans="38:38">
      <c r="AL2713" s="30"/>
    </row>
    <row r="2714" spans="38:38">
      <c r="AL2714" s="30"/>
    </row>
    <row r="2715" spans="38:38">
      <c r="AL2715" s="30"/>
    </row>
    <row r="2716" spans="38:38">
      <c r="AL2716" s="30"/>
    </row>
    <row r="2717" spans="38:38">
      <c r="AL2717" s="30"/>
    </row>
    <row r="2718" spans="38:38">
      <c r="AL2718" s="30"/>
    </row>
    <row r="2719" spans="38:38">
      <c r="AL2719" s="30"/>
    </row>
    <row r="2720" spans="38:38">
      <c r="AL2720" s="30"/>
    </row>
    <row r="2721" spans="38:38">
      <c r="AL2721" s="30"/>
    </row>
    <row r="2722" spans="38:38">
      <c r="AL2722" s="30"/>
    </row>
    <row r="2723" spans="38:38">
      <c r="AL2723" s="30"/>
    </row>
    <row r="2724" spans="38:38">
      <c r="AL2724" s="30"/>
    </row>
    <row r="2725" spans="38:38">
      <c r="AL2725" s="30"/>
    </row>
    <row r="2726" spans="38:38">
      <c r="AL2726" s="30"/>
    </row>
    <row r="2727" spans="38:38">
      <c r="AL2727" s="30"/>
    </row>
    <row r="2728" spans="38:38">
      <c r="AL2728" s="30"/>
    </row>
    <row r="2729" spans="38:38">
      <c r="AL2729" s="30"/>
    </row>
    <row r="2730" spans="38:38">
      <c r="AL2730" s="30"/>
    </row>
    <row r="2731" spans="38:38">
      <c r="AL2731" s="30"/>
    </row>
    <row r="2732" spans="38:38">
      <c r="AL2732" s="30"/>
    </row>
    <row r="2733" spans="38:38">
      <c r="AL2733" s="30"/>
    </row>
    <row r="2734" spans="38:38">
      <c r="AL2734" s="30"/>
    </row>
    <row r="2735" spans="38:38">
      <c r="AL2735" s="30"/>
    </row>
    <row r="2736" spans="38:38">
      <c r="AL2736" s="30"/>
    </row>
    <row r="2737" spans="38:38">
      <c r="AL2737" s="30"/>
    </row>
    <row r="2738" spans="38:38">
      <c r="AL2738" s="30"/>
    </row>
    <row r="2739" spans="38:38">
      <c r="AL2739" s="30"/>
    </row>
    <row r="2740" spans="38:38">
      <c r="AL2740" s="30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8.28515625" customWidth="1"/>
    <col min="2" max="2" width="52.5703125" customWidth="1"/>
  </cols>
  <sheetData>
    <row r="2" spans="1:2">
      <c r="A2" s="58"/>
    </row>
    <row r="3" spans="1:2" ht="16.5" thickBot="1">
      <c r="A3" s="76" t="s">
        <v>108</v>
      </c>
    </row>
    <row r="4" spans="1:2" ht="16.5" thickTop="1" thickBot="1">
      <c r="A4" s="59" t="s">
        <v>109</v>
      </c>
      <c r="B4" s="61" t="s">
        <v>110</v>
      </c>
    </row>
    <row r="5" spans="1:2" ht="3" customHeight="1" thickBot="1">
      <c r="A5" s="62"/>
      <c r="B5" s="64"/>
    </row>
    <row r="6" spans="1:2" ht="15.75" thickBot="1">
      <c r="A6" s="65" t="s">
        <v>111</v>
      </c>
      <c r="B6" s="66"/>
    </row>
    <row r="7" spans="1:2" ht="15.75" thickBot="1">
      <c r="A7" s="67" t="s">
        <v>112</v>
      </c>
      <c r="B7" s="68" t="s">
        <v>113</v>
      </c>
    </row>
    <row r="8" spans="1:2" ht="15.75" thickBot="1">
      <c r="A8" s="67" t="s">
        <v>114</v>
      </c>
      <c r="B8" s="69" t="s">
        <v>115</v>
      </c>
    </row>
    <row r="9" spans="1:2" ht="15.75" thickBot="1">
      <c r="A9" s="67" t="s">
        <v>116</v>
      </c>
      <c r="B9" s="68" t="s">
        <v>117</v>
      </c>
    </row>
    <row r="10" spans="1:2" ht="3" customHeight="1" thickBot="1">
      <c r="A10" s="70"/>
      <c r="B10" s="71"/>
    </row>
    <row r="11" spans="1:2" ht="15.75" thickBot="1">
      <c r="A11" s="65" t="s">
        <v>118</v>
      </c>
      <c r="B11" s="66"/>
    </row>
    <row r="12" spans="1:2" ht="15.75" thickBot="1">
      <c r="A12" s="67" t="s">
        <v>119</v>
      </c>
      <c r="B12" s="68" t="s">
        <v>120</v>
      </c>
    </row>
    <row r="13" spans="1:2" ht="15.75" thickBot="1">
      <c r="A13" s="67" t="s">
        <v>121</v>
      </c>
      <c r="B13" s="68" t="s">
        <v>84</v>
      </c>
    </row>
    <row r="14" spans="1:2" ht="15.75" thickBot="1">
      <c r="A14" s="67" t="s">
        <v>122</v>
      </c>
      <c r="B14" s="75">
        <v>123</v>
      </c>
    </row>
    <row r="15" spans="1:2" ht="15.75" thickBot="1">
      <c r="A15" s="67" t="s">
        <v>123</v>
      </c>
      <c r="B15" s="68" t="s">
        <v>124</v>
      </c>
    </row>
    <row r="16" spans="1:2" ht="15.75" thickBot="1">
      <c r="A16" s="67" t="s">
        <v>125</v>
      </c>
      <c r="B16" s="68" t="s">
        <v>126</v>
      </c>
    </row>
    <row r="17" spans="1:8" ht="15.75" thickBot="1">
      <c r="A17" s="72" t="s">
        <v>127</v>
      </c>
      <c r="B17" s="74" t="s">
        <v>128</v>
      </c>
    </row>
    <row r="18" spans="1:8" ht="15.75" thickTop="1">
      <c r="A18" s="58"/>
    </row>
    <row r="19" spans="1:8">
      <c r="B19" s="58"/>
    </row>
    <row r="20" spans="1:8" ht="16.5" thickBot="1">
      <c r="B20" s="76" t="s">
        <v>129</v>
      </c>
    </row>
    <row r="21" spans="1:8" ht="16.5" thickTop="1" thickBot="1">
      <c r="B21" s="59" t="s">
        <v>130</v>
      </c>
      <c r="C21" s="77" t="s">
        <v>131</v>
      </c>
      <c r="D21" s="78" t="s">
        <v>132</v>
      </c>
      <c r="E21" s="78"/>
      <c r="F21" s="78"/>
      <c r="G21" s="78"/>
      <c r="H21" s="60"/>
    </row>
    <row r="22" spans="1:8" ht="3" customHeight="1" thickBot="1">
      <c r="B22" s="62"/>
      <c r="C22" s="79"/>
      <c r="D22" s="80"/>
      <c r="E22" s="80"/>
      <c r="F22" s="80"/>
      <c r="G22" s="80"/>
      <c r="H22" s="63"/>
    </row>
    <row r="23" spans="1:8" ht="15.75" thickBot="1">
      <c r="B23" s="65" t="s">
        <v>133</v>
      </c>
      <c r="C23" s="81" t="s">
        <v>134</v>
      </c>
      <c r="D23" s="82" t="s">
        <v>135</v>
      </c>
      <c r="E23" s="82"/>
      <c r="F23" s="82"/>
      <c r="G23" s="82"/>
      <c r="H23" s="66"/>
    </row>
    <row r="24" spans="1:8" ht="3" customHeight="1" thickBot="1">
      <c r="B24" s="70"/>
      <c r="C24" s="79"/>
      <c r="D24" s="80"/>
      <c r="E24" s="80"/>
      <c r="F24" s="80"/>
      <c r="G24" s="80"/>
      <c r="H24" s="63"/>
    </row>
    <row r="25" spans="1:8" ht="15.75" thickBot="1">
      <c r="B25" s="67" t="s">
        <v>136</v>
      </c>
      <c r="C25" s="83" t="s">
        <v>137</v>
      </c>
      <c r="D25" s="84" t="s">
        <v>138</v>
      </c>
      <c r="E25" s="85"/>
      <c r="F25" s="85"/>
      <c r="G25" s="85"/>
      <c r="H25" s="66"/>
    </row>
    <row r="26" spans="1:8" ht="15.75" thickBot="1">
      <c r="B26" s="67" t="s">
        <v>139</v>
      </c>
      <c r="C26" s="83" t="s">
        <v>140</v>
      </c>
      <c r="D26" s="84" t="s">
        <v>141</v>
      </c>
      <c r="E26" s="85"/>
      <c r="F26" s="85"/>
      <c r="G26" s="85"/>
      <c r="H26" s="66"/>
    </row>
    <row r="27" spans="1:8" ht="15.75" thickBot="1">
      <c r="B27" s="67" t="s">
        <v>142</v>
      </c>
      <c r="C27" s="83" t="s">
        <v>143</v>
      </c>
      <c r="D27" s="84" t="s">
        <v>141</v>
      </c>
      <c r="E27" s="85"/>
      <c r="F27" s="85"/>
      <c r="G27" s="85"/>
      <c r="H27" s="66"/>
    </row>
    <row r="28" spans="1:8" ht="15.75" thickBot="1">
      <c r="B28" s="67" t="s">
        <v>144</v>
      </c>
      <c r="C28" s="83" t="s">
        <v>145</v>
      </c>
      <c r="D28" s="84" t="s">
        <v>141</v>
      </c>
      <c r="E28" s="85"/>
      <c r="F28" s="85"/>
      <c r="G28" s="85"/>
      <c r="H28" s="66"/>
    </row>
    <row r="29" spans="1:8" ht="15.75" thickBot="1">
      <c r="B29" s="67" t="s">
        <v>146</v>
      </c>
      <c r="C29" s="83">
        <v>0</v>
      </c>
      <c r="D29" s="84">
        <v>0</v>
      </c>
      <c r="E29" s="85"/>
      <c r="F29" s="85"/>
      <c r="G29" s="85"/>
      <c r="H29" s="66"/>
    </row>
    <row r="30" spans="1:8" ht="15.75" thickBot="1">
      <c r="B30" s="67" t="s">
        <v>147</v>
      </c>
      <c r="C30" s="83" t="s">
        <v>148</v>
      </c>
      <c r="D30" s="84" t="s">
        <v>149</v>
      </c>
      <c r="E30" s="85"/>
      <c r="F30" s="85"/>
      <c r="G30" s="85"/>
      <c r="H30" s="66"/>
    </row>
    <row r="31" spans="1:8" ht="15.75" thickBot="1">
      <c r="B31" s="67" t="s">
        <v>150</v>
      </c>
      <c r="C31" s="83" t="s">
        <v>151</v>
      </c>
      <c r="D31" s="84" t="s">
        <v>152</v>
      </c>
      <c r="E31" s="85"/>
      <c r="F31" s="85"/>
      <c r="G31" s="85"/>
      <c r="H31" s="66"/>
    </row>
    <row r="32" spans="1:8" ht="3" customHeight="1" thickBot="1">
      <c r="B32" s="70"/>
      <c r="C32" s="79"/>
      <c r="D32" s="86"/>
      <c r="E32" s="86"/>
      <c r="F32" s="86"/>
      <c r="G32" s="86"/>
      <c r="H32" s="63"/>
    </row>
    <row r="33" spans="2:8" ht="15.75" thickBot="1">
      <c r="B33" s="65" t="s">
        <v>153</v>
      </c>
      <c r="C33" s="81" t="s">
        <v>134</v>
      </c>
      <c r="D33" s="82" t="s">
        <v>135</v>
      </c>
      <c r="E33" s="82"/>
      <c r="F33" s="82"/>
      <c r="G33" s="82"/>
      <c r="H33" s="66"/>
    </row>
    <row r="34" spans="2:8" ht="3" customHeight="1" thickBot="1">
      <c r="B34" s="70"/>
      <c r="C34" s="79"/>
      <c r="D34" s="80"/>
      <c r="E34" s="80"/>
      <c r="F34" s="80"/>
      <c r="G34" s="80"/>
      <c r="H34" s="63"/>
    </row>
    <row r="35" spans="2:8" ht="15.75" thickBot="1">
      <c r="B35" s="67" t="s">
        <v>154</v>
      </c>
      <c r="C35" s="83">
        <v>70</v>
      </c>
      <c r="D35" s="85">
        <v>27</v>
      </c>
      <c r="E35" s="85"/>
      <c r="F35" s="85"/>
      <c r="G35" s="85"/>
      <c r="H35" s="66"/>
    </row>
    <row r="36" spans="2:8" ht="15.75" thickBot="1">
      <c r="B36" s="67" t="s">
        <v>155</v>
      </c>
      <c r="C36" s="83">
        <v>8</v>
      </c>
      <c r="D36" s="85">
        <v>3</v>
      </c>
      <c r="E36" s="85"/>
      <c r="F36" s="85"/>
      <c r="G36" s="85"/>
      <c r="H36" s="66"/>
    </row>
    <row r="37" spans="2:8" ht="3" customHeight="1" thickBot="1">
      <c r="B37" s="70"/>
      <c r="C37" s="79"/>
      <c r="D37" s="86"/>
      <c r="E37" s="86"/>
      <c r="F37" s="86"/>
      <c r="G37" s="86"/>
      <c r="H37" s="63"/>
    </row>
    <row r="38" spans="2:8" ht="15.75" thickBot="1">
      <c r="B38" s="67" t="s">
        <v>156</v>
      </c>
      <c r="C38" s="83">
        <v>-11.36</v>
      </c>
      <c r="D38" s="85">
        <v>9.1999999999999993</v>
      </c>
      <c r="E38" s="85"/>
      <c r="F38" s="85"/>
      <c r="G38" s="85"/>
      <c r="H38" s="66"/>
    </row>
    <row r="39" spans="2:8" ht="15.75" thickBot="1">
      <c r="B39" s="67" t="s">
        <v>157</v>
      </c>
      <c r="C39" s="83">
        <v>-3.8879999999999999</v>
      </c>
      <c r="D39" s="85">
        <v>16.309999999999999</v>
      </c>
      <c r="E39" s="85"/>
      <c r="F39" s="85"/>
      <c r="G39" s="85"/>
      <c r="H39" s="66"/>
    </row>
    <row r="40" spans="2:8" ht="15.75" thickBot="1">
      <c r="B40" s="67" t="s">
        <v>158</v>
      </c>
      <c r="C40" s="83">
        <v>-0.86499999999999999</v>
      </c>
      <c r="D40" s="85">
        <v>19.739999999999998</v>
      </c>
      <c r="E40" s="85"/>
      <c r="F40" s="85"/>
      <c r="G40" s="85"/>
      <c r="H40" s="66"/>
    </row>
    <row r="41" spans="2:8" ht="15.75" thickBot="1">
      <c r="B41" s="67" t="s">
        <v>159</v>
      </c>
      <c r="C41" s="83">
        <v>2.64</v>
      </c>
      <c r="D41" s="85">
        <v>22.64</v>
      </c>
      <c r="E41" s="85"/>
      <c r="F41" s="85"/>
      <c r="G41" s="85"/>
      <c r="H41" s="66"/>
    </row>
    <row r="42" spans="2:8" ht="15.75" thickBot="1">
      <c r="B42" s="67" t="s">
        <v>160</v>
      </c>
      <c r="C42" s="83">
        <v>19.34</v>
      </c>
      <c r="D42" s="85">
        <v>40.19</v>
      </c>
      <c r="E42" s="85"/>
      <c r="F42" s="85"/>
      <c r="G42" s="85"/>
      <c r="H42" s="66"/>
    </row>
    <row r="43" spans="2:8" ht="15.75" thickBot="1">
      <c r="B43" s="67" t="s">
        <v>161</v>
      </c>
      <c r="C43" s="83">
        <v>2.5000000000000001E-2</v>
      </c>
      <c r="D43" s="85">
        <v>20.28</v>
      </c>
      <c r="E43" s="85"/>
      <c r="F43" s="85"/>
      <c r="G43" s="85"/>
      <c r="H43" s="66"/>
    </row>
    <row r="44" spans="2:8" ht="3" customHeight="1" thickBot="1">
      <c r="B44" s="70"/>
      <c r="C44" s="79"/>
      <c r="D44" s="86"/>
      <c r="E44" s="86"/>
      <c r="F44" s="86"/>
      <c r="G44" s="86"/>
      <c r="H44" s="63"/>
    </row>
    <row r="45" spans="2:8" ht="15.75" thickBot="1">
      <c r="B45" s="67" t="s">
        <v>162</v>
      </c>
      <c r="C45" s="83">
        <v>0.77500000000000002</v>
      </c>
      <c r="D45" s="85">
        <v>1.2774000000000001</v>
      </c>
      <c r="E45" s="85"/>
      <c r="F45" s="85"/>
      <c r="G45" s="85"/>
      <c r="H45" s="66"/>
    </row>
    <row r="46" spans="2:8" ht="15.75" thickBot="1">
      <c r="B46" s="67" t="s">
        <v>163</v>
      </c>
      <c r="C46" s="83">
        <v>-1.52</v>
      </c>
      <c r="D46" s="85">
        <v>17.6554</v>
      </c>
      <c r="E46" s="85"/>
      <c r="F46" s="85"/>
      <c r="G46" s="85"/>
      <c r="H46" s="66"/>
    </row>
    <row r="47" spans="2:8" ht="15.75" thickBot="1">
      <c r="B47" s="67" t="s">
        <v>164</v>
      </c>
      <c r="C47" s="83">
        <v>1.57</v>
      </c>
      <c r="D47" s="85">
        <v>22.9068</v>
      </c>
      <c r="E47" s="85"/>
      <c r="F47" s="85"/>
      <c r="G47" s="85"/>
      <c r="H47" s="66"/>
    </row>
    <row r="48" spans="2:8" ht="15.75" thickBot="1">
      <c r="B48" s="67" t="s">
        <v>165</v>
      </c>
      <c r="C48" s="83">
        <v>41.997</v>
      </c>
      <c r="D48" s="85">
        <v>44.055500000000002</v>
      </c>
      <c r="E48" s="85"/>
      <c r="F48" s="85"/>
      <c r="G48" s="85"/>
      <c r="H48" s="66"/>
    </row>
    <row r="49" spans="2:8" ht="15.75" thickBot="1">
      <c r="B49" s="67" t="s">
        <v>166</v>
      </c>
      <c r="C49" s="83">
        <v>6.4809999999999999</v>
      </c>
      <c r="D49" s="85">
        <v>6.6374000000000004</v>
      </c>
      <c r="E49" s="85"/>
      <c r="F49" s="85"/>
      <c r="G49" s="85"/>
      <c r="H49" s="66"/>
    </row>
    <row r="50" spans="2:8" ht="3" customHeight="1" thickBot="1">
      <c r="B50" s="70"/>
      <c r="C50" s="79"/>
      <c r="D50" s="86"/>
      <c r="E50" s="86"/>
      <c r="F50" s="86"/>
      <c r="G50" s="86"/>
      <c r="H50" s="63"/>
    </row>
    <row r="51" spans="2:8" ht="15.75" thickBot="1">
      <c r="B51" s="67" t="s">
        <v>167</v>
      </c>
      <c r="C51" s="83">
        <v>0.99</v>
      </c>
      <c r="D51" s="85">
        <v>1.1499999999999999</v>
      </c>
      <c r="E51" s="85"/>
      <c r="F51" s="85"/>
      <c r="G51" s="85"/>
      <c r="H51" s="66"/>
    </row>
    <row r="52" spans="2:8" ht="15.75" thickBot="1">
      <c r="B52" s="72" t="s">
        <v>168</v>
      </c>
      <c r="C52" s="87">
        <v>1.24</v>
      </c>
      <c r="D52" s="88">
        <v>1.63</v>
      </c>
      <c r="E52" s="88"/>
      <c r="F52" s="88"/>
      <c r="G52" s="88"/>
      <c r="H52" s="73"/>
    </row>
    <row r="53" spans="2:8" ht="15.75" thickTop="1">
      <c r="B53" s="58"/>
    </row>
    <row r="54" spans="2:8">
      <c r="B54" s="58"/>
    </row>
    <row r="55" spans="2:8" ht="16.5" thickBot="1">
      <c r="B55" s="76" t="s">
        <v>169</v>
      </c>
    </row>
    <row r="56" spans="2:8" ht="16.5" thickTop="1" thickBot="1">
      <c r="B56" s="59" t="s">
        <v>130</v>
      </c>
      <c r="C56" s="77" t="s">
        <v>131</v>
      </c>
      <c r="D56" s="78" t="s">
        <v>132</v>
      </c>
      <c r="E56" s="89"/>
      <c r="F56" s="89"/>
      <c r="G56" s="89"/>
      <c r="H56" s="60"/>
    </row>
    <row r="57" spans="2:8" ht="3" customHeight="1" thickBot="1">
      <c r="B57" s="62"/>
      <c r="C57" s="79"/>
      <c r="D57" s="80"/>
      <c r="E57" s="90"/>
      <c r="F57" s="90"/>
      <c r="G57" s="90"/>
      <c r="H57" s="63"/>
    </row>
    <row r="58" spans="2:8" ht="15.75" thickBot="1">
      <c r="B58" s="65" t="s">
        <v>170</v>
      </c>
      <c r="C58" s="81" t="s">
        <v>134</v>
      </c>
      <c r="D58" s="82" t="s">
        <v>135</v>
      </c>
      <c r="E58" s="91"/>
      <c r="F58" s="91"/>
      <c r="G58" s="91"/>
      <c r="H58" s="66"/>
    </row>
    <row r="59" spans="2:8" ht="3" customHeight="1" thickBot="1">
      <c r="B59" s="70"/>
      <c r="C59" s="79"/>
      <c r="D59" s="86"/>
      <c r="E59" s="86"/>
      <c r="F59" s="86"/>
      <c r="G59" s="86"/>
      <c r="H59" s="63"/>
    </row>
    <row r="60" spans="2:8" ht="15.75" thickBot="1">
      <c r="B60" s="67" t="s">
        <v>171</v>
      </c>
      <c r="C60" s="92">
        <v>0.95</v>
      </c>
      <c r="D60" s="93">
        <v>0.99</v>
      </c>
      <c r="E60" s="85"/>
      <c r="F60" s="85"/>
      <c r="G60" s="85"/>
      <c r="H60" s="66"/>
    </row>
    <row r="61" spans="2:8" ht="18.75" thickBot="1">
      <c r="B61" s="67" t="s">
        <v>172</v>
      </c>
      <c r="C61" s="83">
        <v>7.1499999999999994E-2</v>
      </c>
      <c r="D61" s="85">
        <v>0.224</v>
      </c>
      <c r="E61" s="85"/>
      <c r="F61" s="85"/>
      <c r="G61" s="85"/>
      <c r="H61" s="66"/>
    </row>
    <row r="62" spans="2:8" ht="3" customHeight="1" thickBot="1">
      <c r="B62" s="70"/>
      <c r="C62" s="79"/>
      <c r="D62" s="86"/>
      <c r="E62" s="86"/>
      <c r="F62" s="86"/>
      <c r="G62" s="86"/>
      <c r="H62" s="63"/>
    </row>
    <row r="63" spans="2:8" ht="15.75" thickBot="1">
      <c r="B63" s="65" t="s">
        <v>173</v>
      </c>
      <c r="C63" s="94"/>
      <c r="D63" s="85"/>
      <c r="E63" s="85"/>
      <c r="F63" s="85"/>
      <c r="G63" s="85"/>
      <c r="H63" s="66"/>
    </row>
    <row r="64" spans="2:8" ht="3" customHeight="1" thickBot="1">
      <c r="B64" s="70"/>
      <c r="C64" s="79"/>
      <c r="D64" s="86"/>
      <c r="E64" s="86"/>
      <c r="F64" s="86"/>
      <c r="G64" s="86"/>
      <c r="H64" s="63"/>
    </row>
    <row r="65" spans="2:8" ht="15.75" thickBot="1">
      <c r="B65" s="67" t="s">
        <v>174</v>
      </c>
      <c r="C65" s="83" t="s">
        <v>175</v>
      </c>
      <c r="D65" s="84" t="s">
        <v>176</v>
      </c>
      <c r="E65" s="85"/>
      <c r="F65" s="85"/>
      <c r="G65" s="85"/>
      <c r="H65" s="66"/>
    </row>
    <row r="66" spans="2:8" ht="15.75" thickBot="1">
      <c r="B66" s="67" t="s">
        <v>177</v>
      </c>
      <c r="C66" s="83">
        <v>0.89407000000000003</v>
      </c>
      <c r="D66" s="84">
        <v>0.39013999999999999</v>
      </c>
      <c r="E66" s="85"/>
      <c r="F66" s="85"/>
      <c r="G66" s="85"/>
      <c r="H66" s="66"/>
    </row>
    <row r="67" spans="2:8" ht="15.75" thickBot="1">
      <c r="B67" s="67" t="s">
        <v>178</v>
      </c>
      <c r="C67" s="83" t="s">
        <v>179</v>
      </c>
      <c r="D67" s="84" t="s">
        <v>180</v>
      </c>
      <c r="E67" s="85"/>
      <c r="F67" s="85"/>
      <c r="G67" s="85"/>
      <c r="H67" s="66"/>
    </row>
    <row r="68" spans="2:8" ht="3" customHeight="1" thickBot="1">
      <c r="B68" s="70"/>
      <c r="C68" s="79"/>
      <c r="D68" s="95"/>
      <c r="E68" s="86"/>
      <c r="F68" s="86"/>
      <c r="G68" s="86"/>
      <c r="H68" s="63"/>
    </row>
    <row r="69" spans="2:8" ht="15.75" thickBot="1">
      <c r="B69" s="65" t="s">
        <v>181</v>
      </c>
      <c r="C69" s="94"/>
      <c r="D69" s="84"/>
      <c r="E69" s="85"/>
      <c r="F69" s="85"/>
      <c r="G69" s="85"/>
      <c r="H69" s="66"/>
    </row>
    <row r="70" spans="2:8" ht="3" customHeight="1" thickBot="1">
      <c r="B70" s="70"/>
      <c r="C70" s="79"/>
      <c r="D70" s="95"/>
      <c r="E70" s="86"/>
      <c r="F70" s="86"/>
      <c r="G70" s="86"/>
      <c r="H70" s="63"/>
    </row>
    <row r="71" spans="2:8" ht="15.75" thickBot="1">
      <c r="B71" s="67" t="s">
        <v>174</v>
      </c>
      <c r="C71" s="83" t="s">
        <v>182</v>
      </c>
      <c r="D71" s="84" t="s">
        <v>183</v>
      </c>
      <c r="E71" s="85"/>
      <c r="F71" s="85"/>
      <c r="G71" s="85"/>
      <c r="H71" s="66"/>
    </row>
    <row r="72" spans="2:8" ht="15.75" thickBot="1">
      <c r="B72" s="67" t="s">
        <v>184</v>
      </c>
      <c r="C72" s="92">
        <v>0.95</v>
      </c>
      <c r="D72" s="96">
        <v>0.75</v>
      </c>
      <c r="E72" s="85"/>
      <c r="F72" s="85"/>
      <c r="G72" s="85"/>
      <c r="H72" s="66"/>
    </row>
    <row r="73" spans="2:8" ht="15.75" thickBot="1">
      <c r="B73" s="67" t="s">
        <v>178</v>
      </c>
      <c r="C73" s="83" t="s">
        <v>185</v>
      </c>
      <c r="D73" s="84" t="s">
        <v>186</v>
      </c>
      <c r="E73" s="85"/>
      <c r="F73" s="85"/>
      <c r="G73" s="85"/>
      <c r="H73" s="66"/>
    </row>
    <row r="74" spans="2:8" ht="3" customHeight="1" thickBot="1">
      <c r="B74" s="70"/>
      <c r="C74" s="79"/>
      <c r="D74" s="86"/>
      <c r="E74" s="86"/>
      <c r="F74" s="86"/>
      <c r="G74" s="86"/>
      <c r="H74" s="63"/>
    </row>
    <row r="75" spans="2:8" ht="15.75" thickBot="1">
      <c r="B75" s="65" t="s">
        <v>187</v>
      </c>
      <c r="C75" s="81" t="s">
        <v>134</v>
      </c>
      <c r="D75" s="82" t="s">
        <v>135</v>
      </c>
      <c r="E75" s="85"/>
      <c r="F75" s="85"/>
      <c r="G75" s="85"/>
      <c r="H75" s="66"/>
    </row>
    <row r="76" spans="2:8" ht="3" customHeight="1" thickBot="1">
      <c r="B76" s="70"/>
      <c r="C76" s="79"/>
      <c r="D76" s="86"/>
      <c r="E76" s="86"/>
      <c r="F76" s="86"/>
      <c r="G76" s="86"/>
      <c r="H76" s="63"/>
    </row>
    <row r="77" spans="2:8" ht="15.75" thickBot="1">
      <c r="B77" s="67" t="s">
        <v>188</v>
      </c>
      <c r="C77" s="97">
        <v>0.29199999999999998</v>
      </c>
      <c r="D77" s="98">
        <v>0.504</v>
      </c>
      <c r="E77" s="85"/>
      <c r="F77" s="85"/>
      <c r="G77" s="85"/>
      <c r="H77" s="66"/>
    </row>
    <row r="78" spans="2:8" ht="15.75" thickBot="1">
      <c r="B78" s="67" t="s">
        <v>184</v>
      </c>
      <c r="C78" s="92">
        <v>0.95</v>
      </c>
      <c r="D78" s="93">
        <v>0.95</v>
      </c>
      <c r="E78" s="85"/>
      <c r="F78" s="85"/>
      <c r="G78" s="85"/>
      <c r="H78" s="66"/>
    </row>
    <row r="79" spans="2:8" ht="15.75" thickBot="1">
      <c r="B79" s="72" t="s">
        <v>189</v>
      </c>
      <c r="C79" s="87" t="s">
        <v>190</v>
      </c>
      <c r="D79" s="88" t="s">
        <v>191</v>
      </c>
      <c r="E79" s="88"/>
      <c r="F79" s="88"/>
      <c r="G79" s="88"/>
      <c r="H79" s="73"/>
    </row>
    <row r="80" spans="2:8" ht="15.75" thickTop="1">
      <c r="B80" s="5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42578125" style="100" customWidth="1"/>
    <col min="2" max="2" width="17.7109375" style="102" customWidth="1"/>
    <col min="3" max="3" width="18.42578125" style="102" customWidth="1"/>
    <col min="4" max="11" width="9.140625" style="100"/>
  </cols>
  <sheetData>
    <row r="1" spans="1:11" s="44" customFormat="1">
      <c r="A1" s="99" t="s">
        <v>196</v>
      </c>
      <c r="B1" s="101" t="s">
        <v>197</v>
      </c>
      <c r="C1" s="101" t="s">
        <v>198</v>
      </c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192</v>
      </c>
      <c r="B2" s="102">
        <v>2.64</v>
      </c>
      <c r="C2" s="102">
        <v>35.56</v>
      </c>
    </row>
    <row r="3" spans="1:11">
      <c r="A3" s="100" t="s">
        <v>193</v>
      </c>
      <c r="B3" s="102">
        <v>2.64</v>
      </c>
      <c r="C3" s="102">
        <v>18.43</v>
      </c>
    </row>
    <row r="4" spans="1:11">
      <c r="A4" s="100" t="s">
        <v>194</v>
      </c>
      <c r="B4" s="102">
        <v>-8.35</v>
      </c>
      <c r="C4" s="102">
        <v>19.75</v>
      </c>
    </row>
    <row r="5" spans="1:11">
      <c r="A5" s="100" t="s">
        <v>195</v>
      </c>
      <c r="B5" s="102">
        <v>2.2000000000000002</v>
      </c>
      <c r="C5" s="102">
        <v>25.02</v>
      </c>
    </row>
    <row r="6" spans="1:11">
      <c r="B6" s="102">
        <v>1.76</v>
      </c>
      <c r="C6" s="102">
        <v>9.1999999999999993</v>
      </c>
    </row>
    <row r="7" spans="1:11">
      <c r="B7" s="102">
        <v>18.89</v>
      </c>
      <c r="C7" s="102">
        <v>14.48</v>
      </c>
    </row>
    <row r="8" spans="1:11">
      <c r="B8" s="102">
        <v>-7.47</v>
      </c>
      <c r="C8" s="102">
        <v>19.739999999999998</v>
      </c>
    </row>
    <row r="9" spans="1:11">
      <c r="B9" s="102">
        <v>-8.35</v>
      </c>
      <c r="C9" s="102">
        <v>15.78</v>
      </c>
    </row>
    <row r="10" spans="1:11">
      <c r="B10" s="102">
        <v>-4.3899999999999997</v>
      </c>
      <c r="C10" s="102">
        <v>15.76</v>
      </c>
    </row>
    <row r="11" spans="1:11">
      <c r="B11" s="102">
        <v>-3.95</v>
      </c>
      <c r="C11" s="102">
        <v>24.85</v>
      </c>
    </row>
    <row r="12" spans="1:11">
      <c r="B12" s="102">
        <v>-2.63</v>
      </c>
      <c r="C12" s="102">
        <v>40.19</v>
      </c>
    </row>
    <row r="13" spans="1:11">
      <c r="B13" s="102">
        <v>4.3899999999999997</v>
      </c>
      <c r="C13" s="102">
        <v>23.17</v>
      </c>
    </row>
    <row r="14" spans="1:11">
      <c r="B14" s="102">
        <v>3.52</v>
      </c>
      <c r="C14" s="102">
        <v>27.65</v>
      </c>
    </row>
    <row r="15" spans="1:11">
      <c r="B15" s="102">
        <v>-0.88</v>
      </c>
      <c r="C15" s="102">
        <v>20.83</v>
      </c>
    </row>
    <row r="16" spans="1:11">
      <c r="B16" s="102">
        <v>7.02</v>
      </c>
      <c r="C16" s="102">
        <v>13.36</v>
      </c>
    </row>
    <row r="17" spans="2:3">
      <c r="B17" s="102">
        <v>-2.19</v>
      </c>
      <c r="C17" s="102">
        <v>17.899999999999999</v>
      </c>
    </row>
    <row r="18" spans="2:3">
      <c r="B18" s="102">
        <v>-1.31</v>
      </c>
      <c r="C18" s="102">
        <v>11.13</v>
      </c>
    </row>
    <row r="19" spans="2:3">
      <c r="B19" s="102">
        <v>-1.31</v>
      </c>
      <c r="C19" s="102">
        <v>19.899999999999999</v>
      </c>
    </row>
    <row r="20" spans="2:3">
      <c r="B20" s="102">
        <v>-6.12</v>
      </c>
      <c r="C20" s="102">
        <v>24.06</v>
      </c>
    </row>
    <row r="21" spans="2:3">
      <c r="B21" s="102">
        <v>4.84</v>
      </c>
      <c r="C21" s="102">
        <v>17.71</v>
      </c>
    </row>
    <row r="22" spans="2:3">
      <c r="B22" s="102">
        <v>-10.43</v>
      </c>
      <c r="C22" s="102">
        <v>15.7</v>
      </c>
    </row>
    <row r="23" spans="2:3">
      <c r="B23" s="102">
        <v>-3.43</v>
      </c>
      <c r="C23" s="102">
        <v>22.1</v>
      </c>
    </row>
    <row r="24" spans="2:3">
      <c r="B24" s="102">
        <v>-3.38</v>
      </c>
      <c r="C24" s="102">
        <v>16.84</v>
      </c>
    </row>
    <row r="25" spans="2:3">
      <c r="B25" s="102">
        <v>2.27</v>
      </c>
      <c r="C25" s="102">
        <v>17.68</v>
      </c>
    </row>
    <row r="26" spans="2:3">
      <c r="B26" s="102">
        <v>17.829999999999998</v>
      </c>
      <c r="C26" s="102">
        <v>21.1</v>
      </c>
    </row>
    <row r="27" spans="2:3">
      <c r="B27" s="102">
        <v>-6</v>
      </c>
      <c r="C27" s="102">
        <v>21.57</v>
      </c>
    </row>
    <row r="28" spans="2:3">
      <c r="B28" s="102">
        <v>19.34</v>
      </c>
      <c r="C28" s="102">
        <v>18.13</v>
      </c>
    </row>
    <row r="29" spans="2:3">
      <c r="B29" s="102">
        <v>0</v>
      </c>
    </row>
    <row r="30" spans="2:3">
      <c r="B30" s="102">
        <v>-7.2</v>
      </c>
    </row>
    <row r="31" spans="2:3">
      <c r="B31" s="102">
        <v>-11.36</v>
      </c>
    </row>
    <row r="32" spans="2:3">
      <c r="B32" s="102">
        <v>6.65</v>
      </c>
    </row>
    <row r="33" spans="2:2">
      <c r="B33" s="102">
        <v>-1.18</v>
      </c>
    </row>
    <row r="34" spans="2:2">
      <c r="B34" s="102">
        <v>4.46</v>
      </c>
    </row>
    <row r="35" spans="2:2">
      <c r="B35" s="102">
        <v>-5.65</v>
      </c>
    </row>
    <row r="36" spans="2:2">
      <c r="B36" s="102">
        <v>8.5</v>
      </c>
    </row>
    <row r="37" spans="2:2">
      <c r="B37" s="102">
        <v>-0.45</v>
      </c>
    </row>
    <row r="38" spans="2:2">
      <c r="B38" s="102">
        <v>-7.15</v>
      </c>
    </row>
    <row r="39" spans="2:2">
      <c r="B39" s="102">
        <v>-2.87</v>
      </c>
    </row>
    <row r="40" spans="2:2">
      <c r="B40" s="102">
        <v>-2.87</v>
      </c>
    </row>
    <row r="41" spans="2:2">
      <c r="B41" s="102">
        <v>2.11</v>
      </c>
    </row>
    <row r="42" spans="2:2">
      <c r="B42" s="102">
        <v>5.68</v>
      </c>
    </row>
    <row r="43" spans="2:2">
      <c r="B43" s="102">
        <v>0.7</v>
      </c>
    </row>
    <row r="44" spans="2:2">
      <c r="B44" s="102">
        <v>-2.2999999999999998</v>
      </c>
    </row>
    <row r="45" spans="2:2">
      <c r="B45" s="102">
        <v>-5.83</v>
      </c>
    </row>
    <row r="46" spans="2:2">
      <c r="B46" s="102">
        <v>-6.28</v>
      </c>
    </row>
    <row r="47" spans="2:2">
      <c r="B47" s="102">
        <v>9.77</v>
      </c>
    </row>
    <row r="48" spans="2:2">
      <c r="B48" s="102">
        <v>-4.84</v>
      </c>
    </row>
    <row r="49" spans="2:2">
      <c r="B49" s="102">
        <v>0.81</v>
      </c>
    </row>
    <row r="50" spans="2:2">
      <c r="B50" s="102">
        <v>-0.76</v>
      </c>
    </row>
    <row r="51" spans="2:2">
      <c r="B51" s="102">
        <v>-3.7</v>
      </c>
    </row>
    <row r="52" spans="2:2">
      <c r="B52" s="102">
        <v>15.43</v>
      </c>
    </row>
    <row r="53" spans="2:2">
      <c r="B53" s="102">
        <v>4.12</v>
      </c>
    </row>
    <row r="54" spans="2:2">
      <c r="B54" s="102">
        <v>-4.1399999999999997</v>
      </c>
    </row>
    <row r="55" spans="2:2">
      <c r="B55" s="102">
        <v>-4.0599999999999996</v>
      </c>
    </row>
    <row r="56" spans="2:2">
      <c r="B56" s="102">
        <v>-11.02</v>
      </c>
    </row>
    <row r="57" spans="2:2">
      <c r="B57" s="102">
        <v>0.11</v>
      </c>
    </row>
    <row r="58" spans="2:2">
      <c r="B58" s="102">
        <v>1.1399999999999999</v>
      </c>
    </row>
    <row r="59" spans="2:2">
      <c r="B59" s="102">
        <v>9.0399999999999991</v>
      </c>
    </row>
    <row r="60" spans="2:2">
      <c r="B60" s="102">
        <v>5.74</v>
      </c>
    </row>
    <row r="61" spans="2:2">
      <c r="B61" s="102">
        <v>-3.7</v>
      </c>
    </row>
    <row r="62" spans="2:2">
      <c r="B62" s="102">
        <v>-0.85</v>
      </c>
    </row>
    <row r="63" spans="2:2">
      <c r="B63" s="102">
        <v>-1.93</v>
      </c>
    </row>
    <row r="64" spans="2:2">
      <c r="B64" s="102">
        <v>-3.1</v>
      </c>
    </row>
    <row r="65" spans="2:2">
      <c r="B65" s="102">
        <v>-3.02</v>
      </c>
    </row>
    <row r="66" spans="2:2">
      <c r="B66" s="102">
        <v>0.56999999999999995</v>
      </c>
    </row>
    <row r="67" spans="2:2">
      <c r="B67" s="102">
        <v>-0.39</v>
      </c>
    </row>
    <row r="68" spans="2:2">
      <c r="B68" s="102">
        <v>5.2</v>
      </c>
    </row>
    <row r="69" spans="2:2">
      <c r="B69" s="102">
        <v>-1.82</v>
      </c>
    </row>
    <row r="70" spans="2:2">
      <c r="B70" s="102">
        <v>-0.85</v>
      </c>
    </row>
    <row r="71" spans="2:2">
      <c r="B71" s="102">
        <v>1.89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5"/>
  <sheetViews>
    <sheetView workbookViewId="0"/>
  </sheetViews>
  <sheetFormatPr defaultRowHeight="15"/>
  <cols>
    <col min="1" max="1" width="4.42578125" style="103" customWidth="1"/>
    <col min="2" max="2" width="107.42578125" style="103" customWidth="1"/>
    <col min="3" max="3" width="9.140625" style="103"/>
  </cols>
  <sheetData>
    <row r="1" spans="2:2" ht="30">
      <c r="B1" s="104" t="s">
        <v>199</v>
      </c>
    </row>
    <row r="45" spans="2:2" ht="30">
      <c r="B45" s="104" t="s">
        <v>200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Documentation</vt:lpstr>
      <vt:lpstr>Charts</vt:lpstr>
      <vt:lpstr>Statistics</vt:lpstr>
      <vt:lpstr>Input_Data</vt:lpstr>
      <vt:lpstr>Periodograms</vt:lpstr>
      <vt:lpstr>KyrBP</vt:lpstr>
      <vt:lpstr>VolcanicAerosol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2009-03-21T04:55:54Z</dcterms:created>
  <dcterms:modified xsi:type="dcterms:W3CDTF">2010-10-04T06:13:51Z</dcterms:modified>
</cp:coreProperties>
</file>